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KOLEJ\PRZETARG 2026\!!!!!!!!!! DO PUBLIKACJI PRZETARG !!!!!!!!!!\04. Projekt umowy dla zadania III - REGIO SPA\"/>
    </mc:Choice>
  </mc:AlternateContent>
  <xr:revisionPtr revIDLastSave="0" documentId="13_ncr:1_{D38D7264-8CCA-433F-8555-4108CB793776}" xr6:coauthVersionLast="36" xr6:coauthVersionMax="36" xr10:uidLastSave="{00000000-0000-0000-0000-000000000000}"/>
  <bookViews>
    <workbookView xWindow="0" yWindow="0" windowWidth="28776" windowHeight="4428" tabRatio="653" xr2:uid="{00000000-000D-0000-FFFF-FFFF00000000}"/>
  </bookViews>
  <sheets>
    <sheet name="Zał. 17a" sheetId="8" r:id="rId1"/>
  </sheets>
  <definedNames>
    <definedName name="_xlnm._FilterDatabase" localSheetId="0" hidden="1">'Zał. 17a'!$A$6:$AD$40</definedName>
    <definedName name="_xlnm.Print_Titles" localSheetId="0">'Zał. 17a'!$A:$C</definedName>
  </definedNames>
  <calcPr calcId="191029"/>
</workbook>
</file>

<file path=xl/calcChain.xml><?xml version="1.0" encoding="utf-8"?>
<calcChain xmlns="http://schemas.openxmlformats.org/spreadsheetml/2006/main">
  <c r="AB34" i="8" l="1"/>
  <c r="AB19" i="8"/>
  <c r="AB20" i="8"/>
  <c r="AB21" i="8"/>
  <c r="AB22" i="8"/>
  <c r="AB23" i="8"/>
  <c r="AB24" i="8"/>
  <c r="AB25" i="8"/>
  <c r="AB26" i="8"/>
  <c r="AB27" i="8"/>
  <c r="AB18" i="8"/>
  <c r="AB13" i="8"/>
  <c r="P40" i="8" l="1"/>
  <c r="T40" i="8"/>
  <c r="U40" i="8"/>
  <c r="S40" i="8"/>
  <c r="AB39" i="8"/>
  <c r="AB38" i="8"/>
  <c r="AD30" i="8"/>
  <c r="AC30" i="8"/>
  <c r="AB30" i="8"/>
  <c r="AD29" i="8"/>
  <c r="AC29" i="8"/>
  <c r="AB29" i="8"/>
  <c r="AD28" i="8"/>
  <c r="AC28" i="8"/>
  <c r="AB28" i="8"/>
  <c r="AC8" i="8"/>
  <c r="AB8" i="8"/>
  <c r="AD37" i="8"/>
  <c r="AC37" i="8"/>
  <c r="AB37" i="8"/>
  <c r="AD36" i="8"/>
  <c r="AC36" i="8"/>
  <c r="AB36" i="8"/>
  <c r="AD35" i="8"/>
  <c r="AC35" i="8"/>
  <c r="AB35" i="8"/>
  <c r="AD34" i="8"/>
  <c r="AC34" i="8"/>
  <c r="AD17" i="8"/>
  <c r="AC17" i="8"/>
  <c r="AB17" i="8"/>
  <c r="AD16" i="8"/>
  <c r="AC16" i="8"/>
  <c r="AB16" i="8"/>
  <c r="AD15" i="8"/>
  <c r="AC15" i="8"/>
  <c r="AB15" i="8"/>
  <c r="AD14" i="8"/>
  <c r="AC14" i="8"/>
  <c r="AB14" i="8"/>
  <c r="AD13" i="8"/>
  <c r="AC13" i="8"/>
  <c r="AD12" i="8"/>
  <c r="AC12" i="8"/>
  <c r="AB12" i="8"/>
  <c r="AD11" i="8"/>
  <c r="AC11" i="8"/>
  <c r="AB11" i="8"/>
  <c r="AC10" i="8"/>
  <c r="AB10" i="8"/>
  <c r="AD7" i="8"/>
  <c r="AC7" i="8"/>
  <c r="AB7" i="8"/>
  <c r="AC9" i="8"/>
  <c r="AB9" i="8"/>
  <c r="AB31" i="8" l="1"/>
  <c r="AC31" i="8" l="1"/>
  <c r="AD31" i="8"/>
  <c r="AB32" i="8"/>
  <c r="AC32" i="8"/>
  <c r="AD32" i="8"/>
  <c r="AB33" i="8"/>
  <c r="AC33" i="8"/>
  <c r="AD33" i="8"/>
  <c r="AD19" i="8" l="1"/>
  <c r="AD20" i="8"/>
  <c r="AD21" i="8"/>
  <c r="AD22" i="8"/>
  <c r="AD23" i="8"/>
  <c r="AD24" i="8"/>
  <c r="AD25" i="8"/>
  <c r="AD26" i="8"/>
  <c r="AD27" i="8"/>
  <c r="AD18" i="8"/>
  <c r="AC19" i="8"/>
  <c r="AC20" i="8"/>
  <c r="AC21" i="8"/>
  <c r="AC22" i="8"/>
  <c r="AC23" i="8"/>
  <c r="AC24" i="8"/>
  <c r="AC25" i="8"/>
  <c r="AC26" i="8"/>
  <c r="AC27" i="8"/>
  <c r="AC18" i="8"/>
  <c r="AB40" i="8" l="1"/>
  <c r="AD40" i="8"/>
  <c r="AC40" i="8"/>
  <c r="O20" i="8" l="1"/>
  <c r="O19" i="8"/>
  <c r="O18" i="8"/>
  <c r="O40" i="8" s="1"/>
  <c r="X10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magruchala</author>
  </authors>
  <commentList>
    <comment ref="P4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Wartość brutto środka trwałego pomniejszona o wartość umorzenia</t>
        </r>
      </text>
    </comment>
    <comment ref="AB4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Wartość rzeczywista za  okres eksploatowania wg stanu na dzień:
31.05.2022 r.</t>
        </r>
      </text>
    </comment>
    <comment ref="AC4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Wartość rzeczywista za  okres eksploatowania wg stanu na dzień:
31.05.2022 r.</t>
        </r>
      </text>
    </comment>
    <comment ref="W45" authorId="0" shapeId="0" xr:uid="{E23C8B1E-7491-4092-81A9-EEDA79B4510D}">
      <text>
        <r>
          <rPr>
            <sz val="9"/>
            <color indexed="81"/>
            <rFont val="Tahoma"/>
            <family val="2"/>
            <charset val="238"/>
          </rPr>
          <t>Wartość rzeczywista za  okres eksploatowania wg stanu na dzień:
31.05.2022 r.</t>
        </r>
      </text>
    </comment>
    <comment ref="X45" authorId="0" shapeId="0" xr:uid="{714A99F1-7485-4C8D-8E65-97EAC5EB31AC}">
      <text>
        <r>
          <rPr>
            <sz val="9"/>
            <color indexed="81"/>
            <rFont val="Tahoma"/>
            <family val="2"/>
            <charset val="238"/>
          </rPr>
          <t>Wartość rzeczywista za  okres eksploatowania wg stanu na dzień:
31.05.2022 r.</t>
        </r>
      </text>
    </comment>
  </commentList>
</comments>
</file>

<file path=xl/sharedStrings.xml><?xml version="1.0" encoding="utf-8"?>
<sst xmlns="http://schemas.openxmlformats.org/spreadsheetml/2006/main" count="675" uniqueCount="310">
  <si>
    <t>Lp.</t>
  </si>
  <si>
    <t>Data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</si>
  <si>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</si>
  <si>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</si>
  <si>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</si>
  <si>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</si>
  <si>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</si>
  <si>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</si>
  <si>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</si>
  <si>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</si>
  <si>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</si>
  <si>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</si>
  <si>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</si>
  <si>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</si>
  <si>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</si>
  <si>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SA137-001</t>
  </si>
  <si>
    <t>SA137-002</t>
  </si>
  <si>
    <t>SA138-001</t>
  </si>
  <si>
    <t>220M</t>
  </si>
  <si>
    <t>221M</t>
  </si>
  <si>
    <t>UMWP/700/08/10</t>
  </si>
  <si>
    <t>UMWP/700/09/10</t>
  </si>
  <si>
    <t>UMWP/700/10/10</t>
  </si>
  <si>
    <t>spalinowy</t>
  </si>
  <si>
    <t>Rodzaj
napędu pojazdu</t>
  </si>
  <si>
    <t>Wartość k.netto</t>
  </si>
  <si>
    <t>SA133-029</t>
  </si>
  <si>
    <t>218Mc</t>
  </si>
  <si>
    <t>SA133-030</t>
  </si>
  <si>
    <t>SA133-031</t>
  </si>
  <si>
    <t>SA136-013</t>
  </si>
  <si>
    <t>219M</t>
  </si>
  <si>
    <t>SA136-014</t>
  </si>
  <si>
    <t>SA136-015</t>
  </si>
  <si>
    <t>SA136-016</t>
  </si>
  <si>
    <t>SA136-017</t>
  </si>
  <si>
    <t>SA136-018</t>
  </si>
  <si>
    <t>SA136-019</t>
  </si>
  <si>
    <t>Wartość k.brutto</t>
  </si>
  <si>
    <t>95 51 2 820 105-5</t>
  </si>
  <si>
    <t>95 51 2 720 056-1</t>
  </si>
  <si>
    <t>Świadectwo dopuszczenia TYPU poj.kol.</t>
  </si>
  <si>
    <t>T/2011/0845</t>
  </si>
  <si>
    <t>Data wystaw. świadectwa TYPU poj.kol.</t>
  </si>
  <si>
    <t>T/2012/0046</t>
  </si>
  <si>
    <t>T/2011/1010</t>
  </si>
  <si>
    <t>95 51 2 820 117-0</t>
  </si>
  <si>
    <t>95 51 2 820 118-8</t>
  </si>
  <si>
    <t>95 51 2 820 119-6</t>
  </si>
  <si>
    <t>95 51 2 820 106-3</t>
  </si>
  <si>
    <t>95 51 2 820 107-1</t>
  </si>
  <si>
    <t>95 51 2 820 108-9</t>
  </si>
  <si>
    <t>95 51 2 820 109-7</t>
  </si>
  <si>
    <t>95 51 2 820 110-5</t>
  </si>
  <si>
    <t>95 51 2 820 111-3</t>
  </si>
  <si>
    <t>95 51 2 820 114-7</t>
  </si>
  <si>
    <t>95 51 2 820 112-1</t>
  </si>
  <si>
    <t>95 51 2 820 113-9</t>
  </si>
  <si>
    <t>95 51 2 820 115-4</t>
  </si>
  <si>
    <t>95 51 2 820 116-2</t>
  </si>
  <si>
    <t>95 51 2 720 058-7</t>
  </si>
  <si>
    <t>95 51 2 720 060-3</t>
  </si>
  <si>
    <t>95 51 2 720 057-9</t>
  </si>
  <si>
    <t>95 51 2 720 059-5</t>
  </si>
  <si>
    <t>95 51 2 720 061-1</t>
  </si>
  <si>
    <t>95 51 2 720 062-9</t>
  </si>
  <si>
    <t>UMWP/700/41/15</t>
  </si>
  <si>
    <t>UMWP/700/36/15</t>
  </si>
  <si>
    <t>UMWP/700/37/15</t>
  </si>
  <si>
    <t>UMWP/700/38/15</t>
  </si>
  <si>
    <t>UMWP/700/39/15</t>
  </si>
  <si>
    <t>UMWP/700/40/15</t>
  </si>
  <si>
    <t>95 51 2 820 120-4</t>
  </si>
  <si>
    <t>95 51 2 820 121-2</t>
  </si>
  <si>
    <t>95 51 2 820 122-0</t>
  </si>
  <si>
    <t>95 51 2 820 123-8</t>
  </si>
  <si>
    <t>95 51 2 820 124-6</t>
  </si>
  <si>
    <t>95 51 2 820 125-3</t>
  </si>
  <si>
    <t>Nr europejski EVN człon A</t>
  </si>
  <si>
    <t>Nr europejski EVN człon C</t>
  </si>
  <si>
    <t>Nr europejski EVN człon B</t>
  </si>
  <si>
    <t>Typ fabryczny</t>
  </si>
  <si>
    <t>-</t>
  </si>
  <si>
    <t>Nr inwentarzowy DIF UMWP</t>
  </si>
  <si>
    <t>A623BNA028 218Mc 028</t>
  </si>
  <si>
    <t>A623BNA029 218Mc 031</t>
  </si>
  <si>
    <t xml:space="preserve">A631BNA015 219M 013 </t>
  </si>
  <si>
    <t xml:space="preserve">A631BNA016 219M 014 </t>
  </si>
  <si>
    <t>A631BNA017 219M 015</t>
  </si>
  <si>
    <t xml:space="preserve">A631BNA018 219M 016 </t>
  </si>
  <si>
    <t xml:space="preserve">A631BNA019 219M 017 </t>
  </si>
  <si>
    <t xml:space="preserve">A631BNA020 219M 018 </t>
  </si>
  <si>
    <t xml:space="preserve">A631BNA021 219M 019 </t>
  </si>
  <si>
    <t>UMWP/700/44/15</t>
  </si>
  <si>
    <t>001</t>
  </si>
  <si>
    <t>002</t>
  </si>
  <si>
    <t>Nr fabryczny producenta</t>
  </si>
  <si>
    <t>T/2009/0038</t>
  </si>
  <si>
    <t>95 51 2 820 134-5</t>
  </si>
  <si>
    <t>95 51 2 820 135-2</t>
  </si>
  <si>
    <t>95 51 2 820 136-0</t>
  </si>
  <si>
    <t>95 51 2 820 137-8</t>
  </si>
  <si>
    <t>95 51 2 820 138-6</t>
  </si>
  <si>
    <t>95 51 2 820 139-4</t>
  </si>
  <si>
    <r>
      <t>A623BNA030 218Mc 032</t>
    </r>
    <r>
      <rPr>
        <sz val="14"/>
        <rFont val="Times New Roman"/>
        <family val="1"/>
        <charset val="238"/>
      </rPr>
      <t xml:space="preserve"> </t>
    </r>
  </si>
  <si>
    <t>UMWP/700/47/15</t>
  </si>
  <si>
    <t>UMWP/700/48/15</t>
  </si>
  <si>
    <t>UMWP/700/49/15</t>
  </si>
  <si>
    <t>Data przyjęcia do ewidencji</t>
  </si>
  <si>
    <t>Poziom</t>
  </si>
  <si>
    <t>Średni dobowy przebieg w km</t>
  </si>
  <si>
    <t>19a</t>
  </si>
  <si>
    <t>19b</t>
  </si>
  <si>
    <t>20a</t>
  </si>
  <si>
    <t>20b</t>
  </si>
  <si>
    <t>Termin ważności świadectwa sprawności techn.</t>
  </si>
  <si>
    <t>Data przekaz.do eksploatacji</t>
  </si>
  <si>
    <t>typ i numer
operacyjny</t>
  </si>
  <si>
    <t>Razem/średnia</t>
  </si>
  <si>
    <t>Identyfikator lit. dysponenta VKM</t>
  </si>
  <si>
    <t>14.</t>
  </si>
  <si>
    <t>15.</t>
  </si>
  <si>
    <t>16.</t>
  </si>
  <si>
    <t>Grupa KŚT: 7</t>
  </si>
  <si>
    <t>Średni dobowy czas pracy w mtg</t>
  </si>
  <si>
    <t>Człon A</t>
  </si>
  <si>
    <t>Człon B</t>
  </si>
  <si>
    <t>20c</t>
  </si>
  <si>
    <t>Rodzaj
(oznaczenie)</t>
  </si>
  <si>
    <t>Czas pracy silnika [mtg]</t>
  </si>
  <si>
    <t>PREG</t>
  </si>
  <si>
    <t>P4</t>
  </si>
  <si>
    <r>
      <t xml:space="preserve">W.brutto
</t>
    </r>
    <r>
      <rPr>
        <b/>
        <sz val="9"/>
        <color indexed="8"/>
        <rFont val="Arial"/>
        <family val="2"/>
        <charset val="238"/>
      </rPr>
      <t>(księgowa)</t>
    </r>
  </si>
  <si>
    <t>Stawka amortyzacja bilansowa</t>
  </si>
  <si>
    <t>7,00%</t>
  </si>
  <si>
    <t>36WEhb-005</t>
  </si>
  <si>
    <t>36WEhb-006</t>
  </si>
  <si>
    <t>36WEhb-007</t>
  </si>
  <si>
    <t>36WEhb-008</t>
  </si>
  <si>
    <t>SA103-006</t>
  </si>
  <si>
    <t>SA103-011</t>
  </si>
  <si>
    <t>SA109-006</t>
  </si>
  <si>
    <t>SA131-001</t>
  </si>
  <si>
    <t>SA132-005</t>
  </si>
  <si>
    <t>SA132-006</t>
  </si>
  <si>
    <t>SA132-007</t>
  </si>
  <si>
    <t>SA133-025</t>
  </si>
  <si>
    <t>SA133-026</t>
  </si>
  <si>
    <t>SA133-027</t>
  </si>
  <si>
    <t>SA133-028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</si>
  <si>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</si>
  <si>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</si>
  <si>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</si>
  <si>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</si>
  <si>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</si>
  <si>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</si>
  <si>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</si>
  <si>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</si>
  <si>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</si>
  <si>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</si>
  <si>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</si>
  <si>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</si>
  <si>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</si>
  <si>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SA138-002</t>
  </si>
  <si>
    <t>30.</t>
  </si>
  <si>
    <t>SA138-003</t>
  </si>
  <si>
    <t>31.</t>
  </si>
  <si>
    <t>SA138-004</t>
  </si>
  <si>
    <t>32.</t>
  </si>
  <si>
    <t>EN57AP-1618</t>
  </si>
  <si>
    <t>33.</t>
  </si>
  <si>
    <t>hybrydowy</t>
  </si>
  <si>
    <t>36WEhb</t>
  </si>
  <si>
    <t>elektryczny</t>
  </si>
  <si>
    <t>496</t>
  </si>
  <si>
    <t>A623BNA024 218Mc 026</t>
  </si>
  <si>
    <t>A623BNA025 218Mc 027</t>
  </si>
  <si>
    <t>A623BNA026 218Mc 029</t>
  </si>
  <si>
    <t>A623BNA027 218Mc 030</t>
  </si>
  <si>
    <t>T/2013/0230</t>
  </si>
  <si>
    <t>003</t>
  </si>
  <si>
    <t>004</t>
  </si>
  <si>
    <t>T/2006/0723</t>
  </si>
  <si>
    <t>5B+6B+5B</t>
  </si>
  <si>
    <t>212M</t>
  </si>
  <si>
    <t>214Ma</t>
  </si>
  <si>
    <t>006</t>
  </si>
  <si>
    <t>007</t>
  </si>
  <si>
    <t>023</t>
  </si>
  <si>
    <t>218M</t>
  </si>
  <si>
    <t>218Mb</t>
  </si>
  <si>
    <t>008</t>
  </si>
  <si>
    <r>
      <t xml:space="preserve">Przebieg w km od budowy
</t>
    </r>
    <r>
      <rPr>
        <b/>
        <sz val="9"/>
        <rFont val="Arial"/>
        <family val="2"/>
        <charset val="238"/>
      </rPr>
      <t>do 30.06.2025</t>
    </r>
  </si>
  <si>
    <r>
      <t xml:space="preserve">W.aktualna 
</t>
    </r>
    <r>
      <rPr>
        <b/>
        <sz val="9"/>
        <color rgb="FF000000"/>
        <rFont val="Arial"/>
        <family val="2"/>
        <charset val="238"/>
      </rPr>
      <t>na 30.06.2025</t>
    </r>
  </si>
  <si>
    <r>
      <t xml:space="preserve">Człon A
</t>
    </r>
    <r>
      <rPr>
        <b/>
        <sz val="8"/>
        <rFont val="Arial"/>
        <family val="2"/>
        <charset val="238"/>
      </rPr>
      <t>do 30.06.2025</t>
    </r>
  </si>
  <si>
    <r>
      <t xml:space="preserve">Człon B
</t>
    </r>
    <r>
      <rPr>
        <b/>
        <sz val="8"/>
        <rFont val="Arial"/>
        <family val="2"/>
        <charset val="238"/>
      </rPr>
      <t>do 30.06.2025</t>
    </r>
  </si>
  <si>
    <t>Ostatnia naprawa P4</t>
  </si>
  <si>
    <r>
      <t xml:space="preserve">Data
</t>
    </r>
    <r>
      <rPr>
        <b/>
        <sz val="9"/>
        <rFont val="Arial"/>
        <family val="2"/>
        <charset val="238"/>
      </rPr>
      <t>do 30.06.2025</t>
    </r>
  </si>
  <si>
    <t>Rok produkcji (moderni-zacji)</t>
  </si>
  <si>
    <t>EN57AP-1603</t>
  </si>
  <si>
    <t>94 51 2 122 988-0</t>
  </si>
  <si>
    <t>94 51 2 122 989-8</t>
  </si>
  <si>
    <t>94 51 2 122 990-6</t>
  </si>
  <si>
    <t>95 51 2 122 991-4</t>
  </si>
  <si>
    <t>95 51 2 122 992-2</t>
  </si>
  <si>
    <t>95 51 2 122 993-0</t>
  </si>
  <si>
    <t>95 51 2 710 028-2</t>
  </si>
  <si>
    <t>T/2004/014</t>
  </si>
  <si>
    <t>95 51 2 710 029-0</t>
  </si>
  <si>
    <t>95 51 2 710 026-6</t>
  </si>
  <si>
    <t>95 51 2 710 027-4</t>
  </si>
  <si>
    <t>95 51 2 810 097-6</t>
  </si>
  <si>
    <t>95 51 2 810 098-4</t>
  </si>
  <si>
    <t>95 51 2 720 050-4</t>
  </si>
  <si>
    <t>95 51 2 720 051-2</t>
  </si>
  <si>
    <t>95 51 2 720 052-0</t>
  </si>
  <si>
    <t>95 51 2 720 053-8</t>
  </si>
  <si>
    <t>95 51 2 720 054-6</t>
  </si>
  <si>
    <t>95 51 2 720 055-3</t>
  </si>
  <si>
    <t>95 51 2 820 126-1</t>
  </si>
  <si>
    <t>95 51 2 820 127-9</t>
  </si>
  <si>
    <t>95 51 2 820 128-7</t>
  </si>
  <si>
    <t>95 51 2 820 129-5</t>
  </si>
  <si>
    <t>95 51 2 820 130-3</t>
  </si>
  <si>
    <t>95 51 2 820 131-1</t>
  </si>
  <si>
    <t>95 51 2 820 132-9</t>
  </si>
  <si>
    <t>95 51 2 820 133-7</t>
  </si>
  <si>
    <t>95 51 2 720 063-7</t>
  </si>
  <si>
    <t>95 51 2 720 064-5</t>
  </si>
  <si>
    <t>95 51 2 720 065-2</t>
  </si>
  <si>
    <t>95 51 2 720 068-6 </t>
  </si>
  <si>
    <t>95 51 2 720 066-0</t>
  </si>
  <si>
    <t>95 51 2 720 067-8</t>
  </si>
  <si>
    <t>95 51 2 720 069-4</t>
  </si>
  <si>
    <t>95 51 2 720 070-2</t>
  </si>
  <si>
    <t>95 51 2 720 071-0</t>
  </si>
  <si>
    <t>90 51 2 440 100-1</t>
  </si>
  <si>
    <t>90 51 2 440 101-9</t>
  </si>
  <si>
    <t>90 51 2 440 102-7</t>
  </si>
  <si>
    <t>90 51 2 440 103-5</t>
  </si>
  <si>
    <t>90 51 2 440 104-3</t>
  </si>
  <si>
    <t>90 51 2 440 105-0</t>
  </si>
  <si>
    <t>90 51 2 440 106-8</t>
  </si>
  <si>
    <t>90 51 2 440 107-6</t>
  </si>
  <si>
    <t>90 51 2 440 108-4</t>
  </si>
  <si>
    <t>90 51 2 440 109-2 </t>
  </si>
  <si>
    <t>90 51 2 440 110-0</t>
  </si>
  <si>
    <t>90 51 2 440 111-8</t>
  </si>
  <si>
    <t>Załącznik nr 17a do SWZ</t>
  </si>
  <si>
    <t>P4/1</t>
  </si>
  <si>
    <t>P4/2</t>
  </si>
  <si>
    <t>UMWP/700/01/04</t>
  </si>
  <si>
    <t>UMWP/700/02/05</t>
  </si>
  <si>
    <t>UMWP/700/03/05</t>
  </si>
  <si>
    <t>UMWP/700/04/05</t>
  </si>
  <si>
    <t>UMWP/700/05/06</t>
  </si>
  <si>
    <t>UMWP/700/06/06</t>
  </si>
  <si>
    <t>UMWP/700/07/06</t>
  </si>
  <si>
    <t>UMWP/700/42/15</t>
  </si>
  <si>
    <t>UMWP/700/43/15</t>
  </si>
  <si>
    <t>UMWP/700/45/15</t>
  </si>
  <si>
    <t>UMWP/700/46/15</t>
  </si>
  <si>
    <t>UMWP/700/11/10</t>
  </si>
  <si>
    <t>UMWP/700/12/10</t>
  </si>
  <si>
    <t>UMWP/700/16/10</t>
  </si>
  <si>
    <t>UMWP/700/19/10</t>
  </si>
  <si>
    <t>UMWP/700/23/11</t>
  </si>
  <si>
    <t>UMWP/700/73/24</t>
  </si>
  <si>
    <t>UMWP/700/74/24</t>
  </si>
  <si>
    <t>UMWP/700/75/24</t>
  </si>
  <si>
    <t>UMWP/700/76/24</t>
  </si>
  <si>
    <t>005</t>
  </si>
  <si>
    <t>T/2009/0037</t>
  </si>
  <si>
    <t>T/2005/2364</t>
  </si>
  <si>
    <t>1985/2014</t>
  </si>
  <si>
    <t>W trakcie P4/2</t>
  </si>
  <si>
    <t>Planowany następny przegląd PU (P4, P5) w okresie 
od 13.12.2026 do 14.12.2030</t>
  </si>
  <si>
    <r>
      <t xml:space="preserve">Średnia dobowa praca pojazdu do </t>
    </r>
    <r>
      <rPr>
        <b/>
        <sz val="10"/>
        <rFont val="Arial"/>
        <family val="2"/>
        <charset val="238"/>
      </rPr>
      <t>30.06.2025</t>
    </r>
  </si>
  <si>
    <t>P4/3</t>
  </si>
  <si>
    <t>Wyposażenie dodatkowe</t>
  </si>
  <si>
    <t>Defibrylator AED</t>
  </si>
  <si>
    <t>Rok produkcji defibrylatora AED</t>
  </si>
  <si>
    <t>21a</t>
  </si>
  <si>
    <t>21b</t>
  </si>
  <si>
    <t>HeartStart FRx 86304</t>
  </si>
  <si>
    <t>TAK</t>
  </si>
  <si>
    <r>
      <t xml:space="preserve">Średnia dobowa praca pojazdu do </t>
    </r>
    <r>
      <rPr>
        <b/>
        <sz val="10"/>
        <rFont val="Arial"/>
        <family val="2"/>
        <charset val="238"/>
      </rPr>
      <t>dnia …</t>
    </r>
  </si>
  <si>
    <r>
      <t xml:space="preserve">Przebieg w km od ostatniej naprawy
</t>
    </r>
    <r>
      <rPr>
        <b/>
        <sz val="8"/>
        <rFont val="Arial"/>
        <family val="2"/>
        <charset val="238"/>
      </rPr>
      <t>do dnia ...</t>
    </r>
  </si>
  <si>
    <r>
      <t xml:space="preserve">Data
</t>
    </r>
    <r>
      <rPr>
        <b/>
        <sz val="9"/>
        <rFont val="Arial"/>
        <family val="2"/>
        <charset val="238"/>
      </rPr>
      <t>do dnia ….</t>
    </r>
  </si>
  <si>
    <r>
      <t xml:space="preserve">Człon B
</t>
    </r>
    <r>
      <rPr>
        <b/>
        <sz val="8"/>
        <rFont val="Arial"/>
        <family val="2"/>
        <charset val="238"/>
      </rPr>
      <t>do dnia ….</t>
    </r>
  </si>
  <si>
    <r>
      <t xml:space="preserve">Człon A
</t>
    </r>
    <r>
      <rPr>
        <b/>
        <sz val="8"/>
        <rFont val="Arial"/>
        <family val="2"/>
        <charset val="238"/>
      </rPr>
      <t>do dnia …</t>
    </r>
  </si>
  <si>
    <t>A. Dane eksploatacyjne taboru Organizatora do obsługi wojewódzkich kolejowych przewozów pasażerskich – Zadanie III „Trakcja Spalinowa – Linie Regionalne” wg stanu na dzień 30.06.2025 r.</t>
  </si>
  <si>
    <t>B. Dane eksploatacyjne taboru Operatora do obsługi wojewódzkich kolejowych przewozów pasażerskich – Zadanie III „Trakcja Spalinowa – Linie Regionalne” wg stanu na dzień …. (DO UZUPEŁNIENIA)</t>
  </si>
  <si>
    <t>15a</t>
  </si>
  <si>
    <t>15b</t>
  </si>
  <si>
    <t>16a</t>
  </si>
  <si>
    <t>16b</t>
  </si>
  <si>
    <t>24a</t>
  </si>
  <si>
    <t>24b</t>
  </si>
  <si>
    <t>25a</t>
  </si>
  <si>
    <t>25b</t>
  </si>
  <si>
    <t>25c</t>
  </si>
  <si>
    <t>26a</t>
  </si>
  <si>
    <t>26b</t>
  </si>
  <si>
    <t>26c</t>
  </si>
  <si>
    <r>
      <t xml:space="preserve">Przebieg w km od budowy
</t>
    </r>
    <r>
      <rPr>
        <b/>
        <sz val="9"/>
        <rFont val="Arial"/>
        <family val="2"/>
        <charset val="238"/>
      </rPr>
      <t>do dnia ….</t>
    </r>
  </si>
  <si>
    <t>Rok produkcji (modernizacji)</t>
  </si>
  <si>
    <r>
      <t xml:space="preserve">Przebieg w km od ostatniej naprawy
</t>
    </r>
    <r>
      <rPr>
        <b/>
        <sz val="8"/>
        <rFont val="Arial"/>
        <family val="2"/>
        <charset val="238"/>
      </rPr>
      <t>do 30.06.2025</t>
    </r>
  </si>
  <si>
    <t xml:space="preserve">Rampa dla osób o ogr. zdolności poruszania się </t>
  </si>
  <si>
    <t>Rampa dla osób o ogr. zdolności poruszania się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</si>
</sst>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0.00_-"/>
  </numFmts>
  <fonts count="26">
    <font>
      <sz val="11"/>
      <color theme="1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11"/>
      <name val="Arial"/>
      <family val="2"/>
      <charset val="238"/>
    </font>
    <font>
      <b/>
      <sz val="10"/>
      <color indexed="8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"/>
      <name val="Arial"/>
      <family val="2"/>
      <charset val="238"/>
    </font>
    <font>
      <sz val="11"/>
      <name val="Czcionka tekstu podstawowego"/>
      <family val="2"/>
      <charset val="238"/>
    </font>
    <font>
      <sz val="14"/>
      <name val="Times New Roman"/>
      <family val="1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name val="Czcionka tekstu podstawowego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name val="Czcionka tekstu podstawowego"/>
      <charset val="238"/>
    </font>
    <font>
      <sz val="11"/>
      <color theme="0"/>
      <name val="Czcionka tekstu podstawowego"/>
      <family val="2"/>
      <charset val="238"/>
    </font>
    <font>
      <b/>
      <sz val="9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2"/>
      <color theme="1"/>
      <name val="Czcionka tekstu podstawowego"/>
      <charset val="238"/>
    </font>
    <font>
      <b/>
      <sz val="12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2D050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1" fillId="0" borderId="0"/>
    <xf numFmtId="0" fontId="23" fillId="0" borderId="0"/>
  </cellStyleXfs>
  <cellXfs count="415">
    <xf numFmtId="0" fontId="0" fillId="0" borderId="0" xfId="0"/>
    <xf numFmtId="0" fontId="5" fillId="0" borderId="2" xfId="0" applyFont="1" applyFill="1" applyBorder="1" applyAlignment="1">
      <alignment horizontal="center" vertical="center"/>
    </xf>
    <xf numFmtId="0" fontId="5" fillId="0" borderId="2" xfId="0" quotePrefix="1" applyFont="1" applyFill="1" applyBorder="1" applyAlignment="1">
      <alignment horizontal="center" vertical="center"/>
    </xf>
    <xf numFmtId="14" fontId="5" fillId="0" borderId="2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quotePrefix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/>
    <xf numFmtId="0" fontId="5" fillId="0" borderId="3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3" fontId="5" fillId="0" borderId="11" xfId="0" applyNumberFormat="1" applyFont="1" applyFill="1" applyBorder="1" applyAlignment="1">
      <alignment horizontal="center" vertical="center"/>
    </xf>
    <xf numFmtId="3" fontId="5" fillId="0" borderId="12" xfId="0" applyNumberFormat="1" applyFont="1" applyFill="1" applyBorder="1" applyAlignment="1">
      <alignment horizontal="center" vertical="center"/>
    </xf>
    <xf numFmtId="14" fontId="5" fillId="0" borderId="6" xfId="0" applyNumberFormat="1" applyFont="1" applyFill="1" applyBorder="1" applyAlignment="1">
      <alignment horizontal="center" vertical="center"/>
    </xf>
    <xf numFmtId="14" fontId="5" fillId="0" borderId="13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14" fontId="5" fillId="0" borderId="18" xfId="0" applyNumberFormat="1" applyFont="1" applyFill="1" applyBorder="1" applyAlignment="1">
      <alignment horizontal="center" vertical="center"/>
    </xf>
    <xf numFmtId="14" fontId="5" fillId="0" borderId="19" xfId="0" applyNumberFormat="1" applyFont="1" applyFill="1" applyBorder="1" applyAlignment="1">
      <alignment horizontal="center" vertical="center"/>
    </xf>
    <xf numFmtId="1" fontId="9" fillId="0" borderId="15" xfId="0" applyNumberFormat="1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14" fontId="9" fillId="0" borderId="18" xfId="0" applyNumberFormat="1" applyFont="1" applyBorder="1" applyAlignment="1">
      <alignment horizontal="center" vertical="center"/>
    </xf>
    <xf numFmtId="14" fontId="9" fillId="0" borderId="19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/>
    </xf>
    <xf numFmtId="14" fontId="5" fillId="0" borderId="0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7" xfId="0" applyFont="1" applyBorder="1" applyAlignment="1">
      <alignment vertical="center"/>
    </xf>
    <xf numFmtId="3" fontId="5" fillId="2" borderId="14" xfId="2" applyNumberFormat="1" applyFont="1" applyFill="1" applyBorder="1" applyAlignment="1" applyProtection="1">
      <alignment horizontal="right" vertical="center"/>
      <protection locked="0"/>
    </xf>
    <xf numFmtId="3" fontId="5" fillId="2" borderId="15" xfId="2" applyNumberFormat="1" applyFont="1" applyFill="1" applyBorder="1" applyAlignment="1" applyProtection="1">
      <alignment horizontal="right" vertical="center"/>
      <protection locked="0"/>
    </xf>
    <xf numFmtId="3" fontId="5" fillId="2" borderId="6" xfId="2" applyNumberFormat="1" applyFont="1" applyFill="1" applyBorder="1" applyAlignment="1" applyProtection="1">
      <alignment horizontal="right" vertical="center"/>
      <protection locked="0"/>
    </xf>
    <xf numFmtId="3" fontId="5" fillId="2" borderId="10" xfId="2" applyNumberFormat="1" applyFont="1" applyFill="1" applyBorder="1" applyAlignment="1" applyProtection="1">
      <alignment horizontal="right" vertical="center"/>
      <protection locked="0"/>
    </xf>
    <xf numFmtId="3" fontId="5" fillId="2" borderId="34" xfId="2" applyNumberFormat="1" applyFont="1" applyFill="1" applyBorder="1" applyAlignment="1" applyProtection="1">
      <alignment horizontal="right" vertical="center"/>
      <protection locked="0"/>
    </xf>
    <xf numFmtId="14" fontId="20" fillId="0" borderId="11" xfId="0" applyNumberFormat="1" applyFont="1" applyBorder="1" applyAlignment="1">
      <alignment horizontal="center" vertical="center"/>
    </xf>
    <xf numFmtId="14" fontId="20" fillId="0" borderId="12" xfId="0" applyNumberFormat="1" applyFont="1" applyBorder="1" applyAlignment="1">
      <alignment horizontal="center" vertical="center"/>
    </xf>
    <xf numFmtId="14" fontId="5" fillId="0" borderId="4" xfId="0" applyNumberFormat="1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5" fillId="2" borderId="17" xfId="2" applyNumberFormat="1" applyFont="1" applyFill="1" applyBorder="1" applyAlignment="1" applyProtection="1">
      <alignment horizontal="right" vertical="center"/>
      <protection locked="0"/>
    </xf>
    <xf numFmtId="3" fontId="5" fillId="2" borderId="13" xfId="2" applyNumberFormat="1" applyFont="1" applyFill="1" applyBorder="1" applyAlignment="1" applyProtection="1">
      <alignment horizontal="right" vertical="center"/>
      <protection locked="0"/>
    </xf>
    <xf numFmtId="0" fontId="5" fillId="0" borderId="13" xfId="0" applyFont="1" applyFill="1" applyBorder="1" applyAlignment="1">
      <alignment horizontal="center" vertical="center"/>
    </xf>
    <xf numFmtId="1" fontId="9" fillId="0" borderId="17" xfId="0" applyNumberFormat="1" applyFont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5" fillId="0" borderId="26" xfId="0" quotePrefix="1" applyFont="1" applyFill="1" applyBorder="1" applyAlignment="1">
      <alignment horizontal="center" vertical="center"/>
    </xf>
    <xf numFmtId="14" fontId="5" fillId="0" borderId="26" xfId="0" quotePrefix="1" applyNumberFormat="1" applyFont="1" applyFill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quotePrefix="1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14" fontId="9" fillId="0" borderId="35" xfId="0" applyNumberFormat="1" applyFont="1" applyBorder="1" applyAlignment="1">
      <alignment horizontal="center" vertical="center"/>
    </xf>
    <xf numFmtId="14" fontId="9" fillId="0" borderId="27" xfId="0" applyNumberFormat="1" applyFont="1" applyBorder="1" applyAlignment="1">
      <alignment horizontal="center" vertical="center"/>
    </xf>
    <xf numFmtId="3" fontId="5" fillId="2" borderId="37" xfId="2" applyNumberFormat="1" applyFont="1" applyFill="1" applyBorder="1" applyAlignment="1" applyProtection="1">
      <alignment horizontal="right" vertical="center"/>
      <protection locked="0"/>
    </xf>
    <xf numFmtId="3" fontId="5" fillId="2" borderId="41" xfId="2" applyNumberFormat="1" applyFont="1" applyFill="1" applyBorder="1" applyAlignment="1" applyProtection="1">
      <alignment horizontal="right" vertical="center"/>
      <protection locked="0"/>
    </xf>
    <xf numFmtId="3" fontId="5" fillId="2" borderId="27" xfId="2" applyNumberFormat="1" applyFont="1" applyFill="1" applyBorder="1" applyAlignment="1" applyProtection="1">
      <alignment horizontal="right" vertical="center"/>
      <protection locked="0"/>
    </xf>
    <xf numFmtId="14" fontId="5" fillId="0" borderId="26" xfId="0" applyNumberFormat="1" applyFont="1" applyFill="1" applyBorder="1" applyAlignment="1">
      <alignment horizontal="center" vertical="center"/>
    </xf>
    <xf numFmtId="3" fontId="5" fillId="0" borderId="47" xfId="0" applyNumberFormat="1" applyFont="1" applyFill="1" applyBorder="1" applyAlignment="1">
      <alignment horizontal="center" vertical="center"/>
    </xf>
    <xf numFmtId="1" fontId="9" fillId="0" borderId="41" xfId="0" applyNumberFormat="1" applyFont="1" applyBorder="1" applyAlignment="1">
      <alignment horizontal="center" vertical="center"/>
    </xf>
    <xf numFmtId="1" fontId="9" fillId="0" borderId="26" xfId="0" applyNumberFormat="1" applyFont="1" applyBorder="1" applyAlignment="1">
      <alignment horizontal="center" vertical="center"/>
    </xf>
    <xf numFmtId="14" fontId="5" fillId="0" borderId="2" xfId="0" quotePrefix="1" applyNumberFormat="1" applyFont="1" applyFill="1" applyBorder="1" applyAlignment="1">
      <alignment horizontal="center" vertical="center"/>
    </xf>
    <xf numFmtId="0" fontId="9" fillId="0" borderId="6" xfId="0" quotePrefix="1" applyFont="1" applyBorder="1" applyAlignment="1">
      <alignment horizontal="center" vertical="center"/>
    </xf>
    <xf numFmtId="14" fontId="9" fillId="0" borderId="6" xfId="0" applyNumberFormat="1" applyFont="1" applyBorder="1" applyAlignment="1">
      <alignment horizontal="center" vertical="center"/>
    </xf>
    <xf numFmtId="14" fontId="5" fillId="0" borderId="4" xfId="0" quotePrefix="1" applyNumberFormat="1" applyFont="1" applyFill="1" applyBorder="1" applyAlignment="1">
      <alignment horizontal="center" vertical="center"/>
    </xf>
    <xf numFmtId="0" fontId="9" fillId="0" borderId="13" xfId="0" quotePrefix="1" applyFont="1" applyBorder="1" applyAlignment="1">
      <alignment horizontal="center" vertical="center"/>
    </xf>
    <xf numFmtId="14" fontId="9" fillId="0" borderId="13" xfId="0" applyNumberFormat="1" applyFont="1" applyBorder="1" applyAlignment="1">
      <alignment horizontal="center" vertical="center"/>
    </xf>
    <xf numFmtId="14" fontId="5" fillId="0" borderId="35" xfId="0" applyNumberFormat="1" applyFont="1" applyFill="1" applyBorder="1" applyAlignment="1">
      <alignment horizontal="center" vertical="center"/>
    </xf>
    <xf numFmtId="4" fontId="9" fillId="0" borderId="18" xfId="0" applyNumberFormat="1" applyFont="1" applyBorder="1" applyAlignment="1">
      <alignment horizontal="right" vertical="center"/>
    </xf>
    <xf numFmtId="4" fontId="9" fillId="0" borderId="19" xfId="0" applyNumberFormat="1" applyFont="1" applyBorder="1" applyAlignment="1">
      <alignment horizontal="right" vertical="center"/>
    </xf>
    <xf numFmtId="4" fontId="9" fillId="0" borderId="35" xfId="0" applyNumberFormat="1" applyFont="1" applyBorder="1" applyAlignment="1">
      <alignment horizontal="right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/>
    </xf>
    <xf numFmtId="4" fontId="9" fillId="0" borderId="2" xfId="0" applyNumberFormat="1" applyFont="1" applyBorder="1" applyAlignment="1">
      <alignment horizontal="right" vertical="center"/>
    </xf>
    <xf numFmtId="4" fontId="9" fillId="0" borderId="4" xfId="0" applyNumberFormat="1" applyFont="1" applyBorder="1" applyAlignment="1">
      <alignment horizontal="right" vertical="center"/>
    </xf>
    <xf numFmtId="4" fontId="9" fillId="0" borderId="26" xfId="0" applyNumberFormat="1" applyFont="1" applyBorder="1" applyAlignment="1">
      <alignment horizontal="right" vertical="center"/>
    </xf>
    <xf numFmtId="14" fontId="21" fillId="0" borderId="0" xfId="0" applyNumberFormat="1" applyFont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3" fontId="5" fillId="2" borderId="5" xfId="2" applyNumberFormat="1" applyFont="1" applyFill="1" applyBorder="1" applyAlignment="1" applyProtection="1">
      <alignment horizontal="right" vertical="center"/>
      <protection locked="0"/>
    </xf>
    <xf numFmtId="0" fontId="9" fillId="0" borderId="26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3" fontId="5" fillId="2" borderId="18" xfId="2" applyNumberFormat="1" applyFont="1" applyFill="1" applyBorder="1" applyAlignment="1" applyProtection="1">
      <alignment horizontal="right" vertical="center"/>
      <protection locked="0"/>
    </xf>
    <xf numFmtId="0" fontId="5" fillId="0" borderId="30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2" fillId="3" borderId="50" xfId="0" applyFont="1" applyFill="1" applyBorder="1" applyAlignment="1">
      <alignment horizontal="center" vertical="center"/>
    </xf>
    <xf numFmtId="4" fontId="9" fillId="0" borderId="19" xfId="0" applyNumberFormat="1" applyFont="1" applyFill="1" applyBorder="1" applyAlignment="1">
      <alignment horizontal="right" vertical="center"/>
    </xf>
    <xf numFmtId="0" fontId="5" fillId="0" borderId="24" xfId="0" applyFont="1" applyFill="1" applyBorder="1" applyAlignment="1">
      <alignment horizontal="center" vertical="center"/>
    </xf>
    <xf numFmtId="14" fontId="5" fillId="0" borderId="23" xfId="0" applyNumberFormat="1" applyFont="1" applyFill="1" applyBorder="1" applyAlignment="1">
      <alignment horizontal="center" vertical="center"/>
    </xf>
    <xf numFmtId="14" fontId="20" fillId="0" borderId="11" xfId="0" applyNumberFormat="1" applyFont="1" applyFill="1" applyBorder="1" applyAlignment="1">
      <alignment horizontal="center" vertical="center"/>
    </xf>
    <xf numFmtId="14" fontId="20" fillId="0" borderId="12" xfId="0" applyNumberFormat="1" applyFont="1" applyFill="1" applyBorder="1" applyAlignment="1">
      <alignment horizontal="center" vertical="center"/>
    </xf>
    <xf numFmtId="14" fontId="20" fillId="0" borderId="47" xfId="0" applyNumberFormat="1" applyFont="1" applyFill="1" applyBorder="1" applyAlignment="1">
      <alignment horizontal="center" vertical="center"/>
    </xf>
    <xf numFmtId="4" fontId="13" fillId="0" borderId="19" xfId="0" applyNumberFormat="1" applyFont="1" applyBorder="1" applyAlignment="1">
      <alignment horizontal="right" vertical="center"/>
    </xf>
    <xf numFmtId="164" fontId="0" fillId="0" borderId="2" xfId="0" applyNumberFormat="1" applyBorder="1"/>
    <xf numFmtId="164" fontId="0" fillId="0" borderId="26" xfId="0" applyNumberFormat="1" applyBorder="1"/>
    <xf numFmtId="4" fontId="9" fillId="0" borderId="4" xfId="0" applyNumberFormat="1" applyFont="1" applyFill="1" applyBorder="1" applyAlignment="1">
      <alignment horizontal="right" vertical="center"/>
    </xf>
    <xf numFmtId="164" fontId="0" fillId="0" borderId="4" xfId="0" applyNumberFormat="1" applyBorder="1"/>
    <xf numFmtId="4" fontId="17" fillId="4" borderId="29" xfId="0" applyNumberFormat="1" applyFont="1" applyFill="1" applyBorder="1" applyAlignment="1">
      <alignment vertical="center"/>
    </xf>
    <xf numFmtId="0" fontId="5" fillId="0" borderId="41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14" fontId="5" fillId="0" borderId="27" xfId="0" applyNumberFormat="1" applyFont="1" applyFill="1" applyBorder="1" applyAlignment="1">
      <alignment horizontal="center" vertical="center"/>
    </xf>
    <xf numFmtId="3" fontId="5" fillId="0" borderId="15" xfId="0" applyNumberFormat="1" applyFont="1" applyFill="1" applyBorder="1" applyAlignment="1">
      <alignment horizontal="center" vertical="center"/>
    </xf>
    <xf numFmtId="3" fontId="5" fillId="0" borderId="41" xfId="0" applyNumberFormat="1" applyFont="1" applyFill="1" applyBorder="1" applyAlignment="1">
      <alignment horizontal="center" vertical="center"/>
    </xf>
    <xf numFmtId="3" fontId="5" fillId="0" borderId="17" xfId="0" applyNumberFormat="1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horizontal="center" vertical="center"/>
    </xf>
    <xf numFmtId="14" fontId="20" fillId="0" borderId="46" xfId="0" applyNumberFormat="1" applyFont="1" applyBorder="1" applyAlignment="1">
      <alignment horizontal="center" vertical="center"/>
    </xf>
    <xf numFmtId="0" fontId="4" fillId="3" borderId="5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28" xfId="0" quotePrefix="1" applyFont="1" applyFill="1" applyBorder="1" applyAlignment="1">
      <alignment horizontal="center" vertical="center"/>
    </xf>
    <xf numFmtId="0" fontId="9" fillId="0" borderId="9" xfId="0" quotePrefix="1" applyFont="1" applyBorder="1" applyAlignment="1">
      <alignment horizontal="center" vertical="center"/>
    </xf>
    <xf numFmtId="14" fontId="5" fillId="0" borderId="28" xfId="0" applyNumberFormat="1" applyFont="1" applyFill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4" fontId="9" fillId="0" borderId="16" xfId="0" applyNumberFormat="1" applyFont="1" applyBorder="1" applyAlignment="1">
      <alignment horizontal="center" vertical="center"/>
    </xf>
    <xf numFmtId="4" fontId="9" fillId="0" borderId="16" xfId="0" applyNumberFormat="1" applyFont="1" applyBorder="1" applyAlignment="1">
      <alignment horizontal="right" vertical="center"/>
    </xf>
    <xf numFmtId="4" fontId="9" fillId="0" borderId="28" xfId="0" applyNumberFormat="1" applyFont="1" applyBorder="1" applyAlignment="1">
      <alignment horizontal="right" vertical="center"/>
    </xf>
    <xf numFmtId="0" fontId="5" fillId="0" borderId="16" xfId="0" applyFont="1" applyFill="1" applyBorder="1" applyAlignment="1">
      <alignment horizontal="center" vertical="center"/>
    </xf>
    <xf numFmtId="14" fontId="5" fillId="0" borderId="9" xfId="0" applyNumberFormat="1" applyFont="1" applyFill="1" applyBorder="1" applyAlignment="1">
      <alignment horizontal="center" vertical="center"/>
    </xf>
    <xf numFmtId="3" fontId="5" fillId="2" borderId="50" xfId="2" applyNumberFormat="1" applyFont="1" applyFill="1" applyBorder="1" applyAlignment="1" applyProtection="1">
      <alignment horizontal="right" vertical="center"/>
      <protection locked="0"/>
    </xf>
    <xf numFmtId="3" fontId="5" fillId="2" borderId="31" xfId="2" applyNumberFormat="1" applyFont="1" applyFill="1" applyBorder="1" applyAlignment="1" applyProtection="1">
      <alignment horizontal="right" vertical="center"/>
      <protection locked="0"/>
    </xf>
    <xf numFmtId="3" fontId="5" fillId="2" borderId="16" xfId="2" applyNumberFormat="1" applyFont="1" applyFill="1" applyBorder="1" applyAlignment="1" applyProtection="1">
      <alignment horizontal="right" vertical="center"/>
      <protection locked="0"/>
    </xf>
    <xf numFmtId="3" fontId="5" fillId="0" borderId="51" xfId="0" applyNumberFormat="1" applyFont="1" applyFill="1" applyBorder="1" applyAlignment="1">
      <alignment horizontal="center" vertical="center"/>
    </xf>
    <xf numFmtId="0" fontId="5" fillId="0" borderId="51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1" fontId="9" fillId="0" borderId="31" xfId="0" applyNumberFormat="1" applyFont="1" applyBorder="1" applyAlignment="1">
      <alignment horizontal="center" vertical="center"/>
    </xf>
    <xf numFmtId="1" fontId="9" fillId="0" borderId="28" xfId="0" applyNumberFormat="1" applyFont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2" xfId="0" quotePrefix="1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14" fontId="5" fillId="0" borderId="22" xfId="0" applyNumberFormat="1" applyFont="1" applyFill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14" fontId="9" fillId="0" borderId="38" xfId="0" applyNumberFormat="1" applyFont="1" applyBorder="1" applyAlignment="1">
      <alignment horizontal="center" vertical="center"/>
    </xf>
    <xf numFmtId="4" fontId="9" fillId="0" borderId="38" xfId="0" applyNumberFormat="1" applyFont="1" applyBorder="1" applyAlignment="1">
      <alignment horizontal="right" vertical="center"/>
    </xf>
    <xf numFmtId="4" fontId="9" fillId="0" borderId="22" xfId="0" applyNumberFormat="1" applyFont="1" applyBorder="1" applyAlignment="1">
      <alignment horizontal="right" vertical="center"/>
    </xf>
    <xf numFmtId="0" fontId="5" fillId="0" borderId="38" xfId="0" applyFont="1" applyFill="1" applyBorder="1" applyAlignment="1">
      <alignment horizontal="center" vertical="center"/>
    </xf>
    <xf numFmtId="3" fontId="5" fillId="2" borderId="33" xfId="2" applyNumberFormat="1" applyFont="1" applyFill="1" applyBorder="1" applyAlignment="1" applyProtection="1">
      <alignment horizontal="right" vertical="center"/>
      <protection locked="0"/>
    </xf>
    <xf numFmtId="3" fontId="5" fillId="2" borderId="39" xfId="2" applyNumberFormat="1" applyFont="1" applyFill="1" applyBorder="1" applyAlignment="1" applyProtection="1">
      <alignment horizontal="right" vertical="center"/>
      <protection locked="0"/>
    </xf>
    <xf numFmtId="3" fontId="5" fillId="0" borderId="46" xfId="0" applyNumberFormat="1" applyFont="1" applyFill="1" applyBorder="1" applyAlignment="1">
      <alignment horizontal="center" vertical="center"/>
    </xf>
    <xf numFmtId="1" fontId="9" fillId="0" borderId="39" xfId="0" applyNumberFormat="1" applyFont="1" applyBorder="1" applyAlignment="1">
      <alignment horizontal="center" vertical="center"/>
    </xf>
    <xf numFmtId="1" fontId="9" fillId="0" borderId="22" xfId="0" applyNumberFormat="1" applyFont="1" applyBorder="1" applyAlignment="1">
      <alignment horizontal="center" vertical="center"/>
    </xf>
    <xf numFmtId="3" fontId="5" fillId="2" borderId="49" xfId="2" applyNumberFormat="1" applyFont="1" applyFill="1" applyBorder="1" applyAlignment="1" applyProtection="1">
      <alignment horizontal="right" vertical="center"/>
      <protection locked="0"/>
    </xf>
    <xf numFmtId="1" fontId="9" fillId="0" borderId="15" xfId="0" applyNumberFormat="1" applyFont="1" applyFill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vertical="center"/>
    </xf>
    <xf numFmtId="1" fontId="9" fillId="0" borderId="17" xfId="0" applyNumberFormat="1" applyFont="1" applyFill="1" applyBorder="1" applyAlignment="1">
      <alignment horizontal="center" vertical="center"/>
    </xf>
    <xf numFmtId="1" fontId="9" fillId="0" borderId="4" xfId="0" applyNumberFormat="1" applyFont="1" applyFill="1" applyBorder="1" applyAlignment="1">
      <alignment horizontal="center" vertical="center"/>
    </xf>
    <xf numFmtId="1" fontId="9" fillId="0" borderId="41" xfId="0" applyNumberFormat="1" applyFont="1" applyFill="1" applyBorder="1" applyAlignment="1">
      <alignment horizontal="center" vertical="center"/>
    </xf>
    <xf numFmtId="1" fontId="9" fillId="0" borderId="26" xfId="0" applyNumberFormat="1" applyFont="1" applyFill="1" applyBorder="1" applyAlignment="1">
      <alignment horizontal="center" vertical="center"/>
    </xf>
    <xf numFmtId="0" fontId="17" fillId="4" borderId="52" xfId="0" applyFont="1" applyFill="1" applyBorder="1" applyAlignment="1">
      <alignment vertical="center"/>
    </xf>
    <xf numFmtId="0" fontId="17" fillId="4" borderId="7" xfId="0" applyFont="1" applyFill="1" applyBorder="1" applyAlignment="1">
      <alignment vertical="center"/>
    </xf>
    <xf numFmtId="0" fontId="17" fillId="4" borderId="53" xfId="0" applyFont="1" applyFill="1" applyBorder="1" applyAlignment="1">
      <alignment vertical="center"/>
    </xf>
    <xf numFmtId="4" fontId="17" fillId="4" borderId="55" xfId="0" applyNumberFormat="1" applyFont="1" applyFill="1" applyBorder="1" applyAlignment="1">
      <alignment vertical="center"/>
    </xf>
    <xf numFmtId="0" fontId="15" fillId="4" borderId="7" xfId="0" applyFont="1" applyFill="1" applyBorder="1" applyAlignment="1">
      <alignment vertical="center"/>
    </xf>
    <xf numFmtId="0" fontId="19" fillId="4" borderId="7" xfId="0" applyFont="1" applyFill="1" applyBorder="1" applyAlignment="1">
      <alignment vertical="center"/>
    </xf>
    <xf numFmtId="1" fontId="15" fillId="4" borderId="52" xfId="0" applyNumberFormat="1" applyFont="1" applyFill="1" applyBorder="1" applyAlignment="1">
      <alignment horizontal="center" vertical="center"/>
    </xf>
    <xf numFmtId="1" fontId="15" fillId="4" borderId="29" xfId="0" applyNumberFormat="1" applyFont="1" applyFill="1" applyBorder="1" applyAlignment="1">
      <alignment horizontal="center" vertical="center"/>
    </xf>
    <xf numFmtId="1" fontId="15" fillId="4" borderId="53" xfId="0" applyNumberFormat="1" applyFont="1" applyFill="1" applyBorder="1" applyAlignment="1">
      <alignment horizontal="center" vertical="center"/>
    </xf>
    <xf numFmtId="0" fontId="9" fillId="0" borderId="23" xfId="0" quotePrefix="1" applyFont="1" applyBorder="1" applyAlignment="1">
      <alignment horizontal="center" vertical="center"/>
    </xf>
    <xf numFmtId="14" fontId="5" fillId="0" borderId="22" xfId="0" quotePrefix="1" applyNumberFormat="1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164" fontId="0" fillId="0" borderId="22" xfId="0" applyNumberFormat="1" applyBorder="1"/>
    <xf numFmtId="14" fontId="9" fillId="0" borderId="23" xfId="0" applyNumberFormat="1" applyFont="1" applyBorder="1" applyAlignment="1">
      <alignment horizontal="center" vertical="center"/>
    </xf>
    <xf numFmtId="3" fontId="5" fillId="2" borderId="39" xfId="2" applyNumberFormat="1" applyFont="1" applyFill="1" applyBorder="1" applyAlignment="1" applyProtection="1">
      <alignment horizontal="center" vertical="center"/>
      <protection locked="0"/>
    </xf>
    <xf numFmtId="3" fontId="5" fillId="2" borderId="23" xfId="2" applyNumberFormat="1" applyFont="1" applyFill="1" applyBorder="1" applyAlignment="1" applyProtection="1">
      <alignment horizontal="center" vertical="center"/>
      <protection locked="0"/>
    </xf>
    <xf numFmtId="14" fontId="5" fillId="0" borderId="38" xfId="0" applyNumberFormat="1" applyFont="1" applyFill="1" applyBorder="1" applyAlignment="1">
      <alignment horizontal="center" vertical="center"/>
    </xf>
    <xf numFmtId="0" fontId="15" fillId="0" borderId="29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29" xfId="0" quotePrefix="1" applyFont="1" applyFill="1" applyBorder="1" applyAlignment="1">
      <alignment horizontal="center" vertical="center"/>
    </xf>
    <xf numFmtId="0" fontId="9" fillId="0" borderId="55" xfId="0" quotePrefix="1" applyFont="1" applyBorder="1" applyAlignment="1">
      <alignment horizontal="center" vertical="center"/>
    </xf>
    <xf numFmtId="14" fontId="5" fillId="0" borderId="29" xfId="0" quotePrefix="1" applyNumberFormat="1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3" fontId="5" fillId="2" borderId="17" xfId="2" applyNumberFormat="1" applyFont="1" applyFill="1" applyBorder="1" applyAlignment="1" applyProtection="1">
      <alignment horizontal="center" vertical="center"/>
      <protection locked="0"/>
    </xf>
    <xf numFmtId="3" fontId="5" fillId="2" borderId="13" xfId="2" applyNumberFormat="1" applyFont="1" applyFill="1" applyBorder="1" applyAlignment="1" applyProtection="1">
      <alignment horizontal="center" vertical="center"/>
      <protection locked="0"/>
    </xf>
    <xf numFmtId="14" fontId="5" fillId="0" borderId="54" xfId="0" applyNumberFormat="1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" fontId="9" fillId="0" borderId="18" xfId="0" applyNumberFormat="1" applyFont="1" applyBorder="1" applyAlignment="1">
      <alignment horizontal="center" vertical="center"/>
    </xf>
    <xf numFmtId="1" fontId="9" fillId="0" borderId="16" xfId="0" applyNumberFormat="1" applyFont="1" applyBorder="1" applyAlignment="1">
      <alignment horizontal="center" vertical="center"/>
    </xf>
    <xf numFmtId="1" fontId="9" fillId="0" borderId="38" xfId="0" applyNumberFormat="1" applyFont="1" applyBorder="1" applyAlignment="1">
      <alignment horizontal="center" vertical="center"/>
    </xf>
    <xf numFmtId="1" fontId="9" fillId="0" borderId="19" xfId="0" applyNumberFormat="1" applyFont="1" applyBorder="1" applyAlignment="1">
      <alignment horizontal="center" vertical="center"/>
    </xf>
    <xf numFmtId="1" fontId="9" fillId="0" borderId="18" xfId="0" applyNumberFormat="1" applyFont="1" applyFill="1" applyBorder="1" applyAlignment="1">
      <alignment horizontal="center" vertical="center"/>
    </xf>
    <xf numFmtId="1" fontId="9" fillId="0" borderId="19" xfId="0" applyNumberFormat="1" applyFont="1" applyFill="1" applyBorder="1" applyAlignment="1">
      <alignment horizontal="center" vertical="center"/>
    </xf>
    <xf numFmtId="1" fontId="9" fillId="0" borderId="35" xfId="0" applyNumberFormat="1" applyFont="1" applyFill="1" applyBorder="1" applyAlignment="1">
      <alignment horizontal="center" vertical="center"/>
    </xf>
    <xf numFmtId="1" fontId="9" fillId="0" borderId="35" xfId="0" applyNumberFormat="1" applyFont="1" applyBorder="1" applyAlignment="1">
      <alignment horizontal="center" vertical="center"/>
    </xf>
    <xf numFmtId="1" fontId="9" fillId="0" borderId="49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Border="1"/>
    <xf numFmtId="0" fontId="0" fillId="0" borderId="0" xfId="0" applyBorder="1"/>
    <xf numFmtId="1" fontId="9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vertical="center" wrapText="1"/>
    </xf>
    <xf numFmtId="0" fontId="9" fillId="0" borderId="18" xfId="0" applyFont="1" applyBorder="1" applyAlignment="1">
      <alignment horizontal="center" vertical="center"/>
    </xf>
    <xf numFmtId="0" fontId="9" fillId="0" borderId="18" xfId="0" quotePrefix="1" applyFont="1" applyBorder="1" applyAlignment="1">
      <alignment horizontal="center" vertical="center"/>
    </xf>
    <xf numFmtId="0" fontId="9" fillId="0" borderId="19" xfId="0" quotePrefix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3" fontId="5" fillId="2" borderId="24" xfId="2" applyNumberFormat="1" applyFont="1" applyFill="1" applyBorder="1" applyAlignment="1" applyProtection="1">
      <alignment horizontal="right" vertical="center"/>
      <protection locked="0"/>
    </xf>
    <xf numFmtId="3" fontId="5" fillId="0" borderId="22" xfId="0" applyNumberFormat="1" applyFont="1" applyFill="1" applyBorder="1" applyAlignment="1">
      <alignment horizontal="center" vertical="center"/>
    </xf>
    <xf numFmtId="3" fontId="5" fillId="2" borderId="1" xfId="2" applyNumberFormat="1" applyFont="1" applyFill="1" applyBorder="1" applyAlignment="1" applyProtection="1">
      <alignment horizontal="center" vertical="center"/>
      <protection locked="0"/>
    </xf>
    <xf numFmtId="3" fontId="5" fillId="2" borderId="5" xfId="2" applyNumberFormat="1" applyFont="1" applyFill="1" applyBorder="1" applyAlignment="1" applyProtection="1">
      <alignment horizontal="center" vertical="center"/>
      <protection locked="0"/>
    </xf>
    <xf numFmtId="3" fontId="5" fillId="0" borderId="4" xfId="0" applyNumberFormat="1" applyFont="1" applyFill="1" applyBorder="1" applyAlignment="1">
      <alignment horizontal="center" vertical="center"/>
    </xf>
    <xf numFmtId="0" fontId="5" fillId="0" borderId="66" xfId="0" applyFont="1" applyFill="1" applyBorder="1" applyAlignment="1">
      <alignment horizontal="center" vertical="center"/>
    </xf>
    <xf numFmtId="14" fontId="5" fillId="0" borderId="24" xfId="0" applyNumberFormat="1" applyFont="1" applyFill="1" applyBorder="1" applyAlignment="1">
      <alignment horizontal="center" vertical="center"/>
    </xf>
    <xf numFmtId="14" fontId="20" fillId="0" borderId="23" xfId="0" applyNumberFormat="1" applyFont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14" fontId="20" fillId="0" borderId="6" xfId="0" applyNumberFormat="1" applyFont="1" applyBorder="1" applyAlignment="1">
      <alignment horizontal="center" vertical="center"/>
    </xf>
    <xf numFmtId="14" fontId="5" fillId="0" borderId="5" xfId="0" applyNumberFormat="1" applyFont="1" applyFill="1" applyBorder="1" applyAlignment="1">
      <alignment horizontal="center" vertical="center"/>
    </xf>
    <xf numFmtId="14" fontId="20" fillId="0" borderId="13" xfId="0" applyNumberFormat="1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0" fontId="12" fillId="5" borderId="11" xfId="0" applyFont="1" applyFill="1" applyBorder="1" applyAlignment="1">
      <alignment horizontal="center" vertical="center"/>
    </xf>
    <xf numFmtId="0" fontId="12" fillId="5" borderId="16" xfId="0" applyFont="1" applyFill="1" applyBorder="1" applyAlignment="1">
      <alignment horizontal="center" vertical="center"/>
    </xf>
    <xf numFmtId="0" fontId="12" fillId="5" borderId="35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center" vertical="center"/>
    </xf>
    <xf numFmtId="0" fontId="12" fillId="5" borderId="56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/>
    </xf>
    <xf numFmtId="0" fontId="12" fillId="3" borderId="31" xfId="0" applyFont="1" applyFill="1" applyBorder="1" applyAlignment="1">
      <alignment horizontal="center" vertical="center"/>
    </xf>
    <xf numFmtId="0" fontId="12" fillId="3" borderId="16" xfId="0" applyNumberFormat="1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14" fontId="9" fillId="0" borderId="2" xfId="0" applyNumberFormat="1" applyFont="1" applyBorder="1" applyAlignment="1">
      <alignment horizontal="center" vertical="center"/>
    </xf>
    <xf numFmtId="0" fontId="5" fillId="0" borderId="68" xfId="0" applyFont="1" applyFill="1" applyBorder="1" applyAlignment="1">
      <alignment horizontal="center" vertical="center"/>
    </xf>
    <xf numFmtId="0" fontId="9" fillId="0" borderId="66" xfId="0" applyFont="1" applyBorder="1" applyAlignment="1">
      <alignment horizontal="center" vertical="center"/>
    </xf>
    <xf numFmtId="0" fontId="9" fillId="0" borderId="68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6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56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12" fillId="5" borderId="50" xfId="0" applyFont="1" applyFill="1" applyBorder="1" applyAlignment="1">
      <alignment horizontal="center" vertical="center"/>
    </xf>
    <xf numFmtId="0" fontId="12" fillId="5" borderId="51" xfId="0" applyFont="1" applyFill="1" applyBorder="1" applyAlignment="1">
      <alignment horizontal="center" vertical="center"/>
    </xf>
    <xf numFmtId="14" fontId="20" fillId="0" borderId="47" xfId="0" applyNumberFormat="1" applyFont="1" applyBorder="1" applyAlignment="1">
      <alignment horizontal="center" vertical="center"/>
    </xf>
    <xf numFmtId="0" fontId="5" fillId="0" borderId="69" xfId="0" applyFont="1" applyFill="1" applyBorder="1" applyAlignment="1">
      <alignment horizontal="center" vertical="center"/>
    </xf>
    <xf numFmtId="0" fontId="15" fillId="0" borderId="70" xfId="0" applyFont="1" applyFill="1" applyBorder="1" applyAlignment="1">
      <alignment horizontal="center" vertical="center"/>
    </xf>
    <xf numFmtId="0" fontId="5" fillId="0" borderId="71" xfId="0" applyFont="1" applyFill="1" applyBorder="1" applyAlignment="1">
      <alignment horizontal="center" vertical="center"/>
    </xf>
    <xf numFmtId="0" fontId="5" fillId="0" borderId="70" xfId="0" quotePrefix="1" applyFont="1" applyFill="1" applyBorder="1" applyAlignment="1">
      <alignment horizontal="center" vertical="center"/>
    </xf>
    <xf numFmtId="0" fontId="9" fillId="0" borderId="72" xfId="0" applyFont="1" applyBorder="1" applyAlignment="1">
      <alignment horizontal="center" vertical="center"/>
    </xf>
    <xf numFmtId="0" fontId="5" fillId="0" borderId="70" xfId="0" applyFont="1" applyFill="1" applyBorder="1" applyAlignment="1">
      <alignment horizontal="center" vertical="center"/>
    </xf>
    <xf numFmtId="14" fontId="5" fillId="0" borderId="70" xfId="0" applyNumberFormat="1" applyFont="1" applyFill="1" applyBorder="1" applyAlignment="1">
      <alignment horizontal="center" vertical="center"/>
    </xf>
    <xf numFmtId="0" fontId="9" fillId="0" borderId="70" xfId="0" applyFont="1" applyBorder="1" applyAlignment="1">
      <alignment horizontal="center" vertical="center"/>
    </xf>
    <xf numFmtId="0" fontId="9" fillId="0" borderId="69" xfId="0" applyFont="1" applyBorder="1" applyAlignment="1">
      <alignment horizontal="center" vertical="center"/>
    </xf>
    <xf numFmtId="14" fontId="9" fillId="0" borderId="73" xfId="0" applyNumberFormat="1" applyFont="1" applyBorder="1" applyAlignment="1">
      <alignment horizontal="center" vertical="center"/>
    </xf>
    <xf numFmtId="4" fontId="9" fillId="0" borderId="73" xfId="0" applyNumberFormat="1" applyFont="1" applyBorder="1" applyAlignment="1">
      <alignment horizontal="right" vertical="center"/>
    </xf>
    <xf numFmtId="4" fontId="9" fillId="0" borderId="70" xfId="0" applyNumberFormat="1" applyFont="1" applyBorder="1" applyAlignment="1">
      <alignment horizontal="right" vertical="center"/>
    </xf>
    <xf numFmtId="0" fontId="5" fillId="0" borderId="73" xfId="0" applyFont="1" applyFill="1" applyBorder="1" applyAlignment="1">
      <alignment horizontal="center" vertical="center"/>
    </xf>
    <xf numFmtId="14" fontId="5" fillId="0" borderId="72" xfId="0" applyNumberFormat="1" applyFont="1" applyFill="1" applyBorder="1" applyAlignment="1">
      <alignment horizontal="center" vertical="center"/>
    </xf>
    <xf numFmtId="3" fontId="5" fillId="2" borderId="74" xfId="2" applyNumberFormat="1" applyFont="1" applyFill="1" applyBorder="1" applyAlignment="1" applyProtection="1">
      <alignment horizontal="right" vertical="center"/>
      <protection locked="0"/>
    </xf>
    <xf numFmtId="3" fontId="5" fillId="2" borderId="75" xfId="2" applyNumberFormat="1" applyFont="1" applyFill="1" applyBorder="1" applyAlignment="1" applyProtection="1">
      <alignment horizontal="right" vertical="center"/>
      <protection locked="0"/>
    </xf>
    <xf numFmtId="3" fontId="5" fillId="2" borderId="73" xfId="2" applyNumberFormat="1" applyFont="1" applyFill="1" applyBorder="1" applyAlignment="1" applyProtection="1">
      <alignment horizontal="right" vertical="center"/>
      <protection locked="0"/>
    </xf>
    <xf numFmtId="3" fontId="5" fillId="0" borderId="67" xfId="0" applyNumberFormat="1" applyFont="1" applyFill="1" applyBorder="1" applyAlignment="1">
      <alignment horizontal="center" vertical="center"/>
    </xf>
    <xf numFmtId="14" fontId="20" fillId="0" borderId="67" xfId="0" applyNumberFormat="1" applyFont="1" applyBorder="1" applyAlignment="1">
      <alignment horizontal="center" vertical="center"/>
    </xf>
    <xf numFmtId="0" fontId="5" fillId="0" borderId="75" xfId="0" applyFont="1" applyFill="1" applyBorder="1" applyAlignment="1">
      <alignment horizontal="center" vertical="center"/>
    </xf>
    <xf numFmtId="1" fontId="9" fillId="0" borderId="75" xfId="0" applyNumberFormat="1" applyFont="1" applyBorder="1" applyAlignment="1">
      <alignment horizontal="center" vertical="center"/>
    </xf>
    <xf numFmtId="1" fontId="9" fillId="0" borderId="70" xfId="0" applyNumberFormat="1" applyFont="1" applyBorder="1" applyAlignment="1">
      <alignment horizontal="center" vertical="center"/>
    </xf>
    <xf numFmtId="1" fontId="9" fillId="0" borderId="73" xfId="0" applyNumberFormat="1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5" fillId="0" borderId="70" xfId="0" applyFont="1" applyBorder="1" applyAlignment="1">
      <alignment horizontal="center" vertical="center"/>
    </xf>
    <xf numFmtId="3" fontId="5" fillId="2" borderId="38" xfId="2" applyNumberFormat="1" applyFont="1" applyFill="1" applyBorder="1" applyAlignment="1" applyProtection="1">
      <alignment horizontal="center" vertical="center"/>
      <protection locked="0"/>
    </xf>
    <xf numFmtId="3" fontId="5" fillId="2" borderId="19" xfId="2" applyNumberFormat="1" applyFont="1" applyFill="1" applyBorder="1" applyAlignment="1" applyProtection="1">
      <alignment horizontal="center" vertical="center"/>
      <protection locked="0"/>
    </xf>
    <xf numFmtId="3" fontId="5" fillId="2" borderId="35" xfId="2" applyNumberFormat="1" applyFont="1" applyFill="1" applyBorder="1" applyAlignment="1" applyProtection="1">
      <alignment horizontal="right" vertical="center"/>
      <protection locked="0"/>
    </xf>
    <xf numFmtId="0" fontId="9" fillId="0" borderId="72" xfId="0" quotePrefix="1" applyFont="1" applyBorder="1" applyAlignment="1">
      <alignment horizontal="center" vertical="center"/>
    </xf>
    <xf numFmtId="3" fontId="5" fillId="2" borderId="73" xfId="2" applyNumberFormat="1" applyFont="1" applyFill="1" applyBorder="1" applyAlignment="1" applyProtection="1">
      <alignment horizontal="center" vertical="center"/>
      <protection locked="0"/>
    </xf>
    <xf numFmtId="0" fontId="5" fillId="0" borderId="67" xfId="0" applyFont="1" applyFill="1" applyBorder="1" applyAlignment="1">
      <alignment horizontal="center" vertical="center"/>
    </xf>
    <xf numFmtId="14" fontId="5" fillId="0" borderId="16" xfId="0" applyNumberFormat="1" applyFont="1" applyFill="1" applyBorder="1" applyAlignment="1">
      <alignment horizontal="center" vertical="center"/>
    </xf>
    <xf numFmtId="3" fontId="5" fillId="2" borderId="46" xfId="2" applyNumberFormat="1" applyFont="1" applyFill="1" applyBorder="1" applyAlignment="1" applyProtection="1">
      <alignment horizontal="right" vertical="center"/>
      <protection locked="0"/>
    </xf>
    <xf numFmtId="3" fontId="5" fillId="2" borderId="11" xfId="2" applyNumberFormat="1" applyFont="1" applyFill="1" applyBorder="1" applyAlignment="1" applyProtection="1">
      <alignment horizontal="right" vertical="center"/>
      <protection locked="0"/>
    </xf>
    <xf numFmtId="3" fontId="5" fillId="2" borderId="51" xfId="2" applyNumberFormat="1" applyFont="1" applyFill="1" applyBorder="1" applyAlignment="1" applyProtection="1">
      <alignment horizontal="right" vertical="center"/>
      <protection locked="0"/>
    </xf>
    <xf numFmtId="3" fontId="5" fillId="2" borderId="47" xfId="2" applyNumberFormat="1" applyFont="1" applyFill="1" applyBorder="1" applyAlignment="1" applyProtection="1">
      <alignment horizontal="right" vertical="center"/>
      <protection locked="0"/>
    </xf>
    <xf numFmtId="3" fontId="5" fillId="2" borderId="12" xfId="2" applyNumberFormat="1" applyFont="1" applyFill="1" applyBorder="1" applyAlignment="1" applyProtection="1">
      <alignment horizontal="right" vertical="center"/>
      <protection locked="0"/>
    </xf>
    <xf numFmtId="3" fontId="5" fillId="2" borderId="23" xfId="2" applyNumberFormat="1" applyFont="1" applyFill="1" applyBorder="1" applyAlignment="1" applyProtection="1">
      <alignment horizontal="right" vertical="center"/>
      <protection locked="0"/>
    </xf>
    <xf numFmtId="3" fontId="5" fillId="2" borderId="9" xfId="2" applyNumberFormat="1" applyFont="1" applyFill="1" applyBorder="1" applyAlignment="1" applyProtection="1">
      <alignment horizontal="right" vertical="center"/>
      <protection locked="0"/>
    </xf>
    <xf numFmtId="3" fontId="5" fillId="2" borderId="1" xfId="2" applyNumberFormat="1" applyFont="1" applyFill="1" applyBorder="1" applyAlignment="1" applyProtection="1">
      <alignment horizontal="right" vertical="center"/>
      <protection locked="0"/>
    </xf>
    <xf numFmtId="14" fontId="20" fillId="0" borderId="40" xfId="0" applyNumberFormat="1" applyFont="1" applyBorder="1" applyAlignment="1">
      <alignment horizontal="center" vertical="center"/>
    </xf>
    <xf numFmtId="14" fontId="20" fillId="0" borderId="14" xfId="0" applyNumberFormat="1" applyFont="1" applyBorder="1" applyAlignment="1">
      <alignment horizontal="center" vertical="center"/>
    </xf>
    <xf numFmtId="14" fontId="20" fillId="0" borderId="56" xfId="0" applyNumberFormat="1" applyFont="1" applyBorder="1" applyAlignment="1">
      <alignment horizontal="center" vertical="center"/>
    </xf>
    <xf numFmtId="14" fontId="20" fillId="0" borderId="14" xfId="0" applyNumberFormat="1" applyFont="1" applyFill="1" applyBorder="1" applyAlignment="1">
      <alignment horizontal="center" vertical="center"/>
    </xf>
    <xf numFmtId="14" fontId="20" fillId="0" borderId="36" xfId="0" applyNumberFormat="1" applyFont="1" applyFill="1" applyBorder="1" applyAlignment="1">
      <alignment horizontal="center" vertical="center"/>
    </xf>
    <xf numFmtId="14" fontId="20" fillId="0" borderId="49" xfId="0" applyNumberFormat="1" applyFont="1" applyFill="1" applyBorder="1" applyAlignment="1">
      <alignment horizontal="center" vertical="center"/>
    </xf>
    <xf numFmtId="1" fontId="9" fillId="0" borderId="40" xfId="0" applyNumberFormat="1" applyFont="1" applyBorder="1" applyAlignment="1">
      <alignment horizontal="center" vertical="center"/>
    </xf>
    <xf numFmtId="1" fontId="9" fillId="0" borderId="14" xfId="0" applyNumberFormat="1" applyFont="1" applyBorder="1" applyAlignment="1">
      <alignment horizontal="center" vertical="center"/>
    </xf>
    <xf numFmtId="1" fontId="9" fillId="0" borderId="56" xfId="0" applyNumberFormat="1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1" fontId="9" fillId="0" borderId="3" xfId="0" applyNumberFormat="1" applyFont="1" applyFill="1" applyBorder="1" applyAlignment="1">
      <alignment horizontal="center" vertical="center"/>
    </xf>
    <xf numFmtId="1" fontId="9" fillId="0" borderId="36" xfId="0" applyNumberFormat="1" applyFont="1" applyFill="1" applyBorder="1" applyAlignment="1">
      <alignment horizontal="center" vertical="center"/>
    </xf>
    <xf numFmtId="1" fontId="9" fillId="0" borderId="49" xfId="0" applyNumberFormat="1" applyFont="1" applyFill="1" applyBorder="1" applyAlignment="1">
      <alignment horizontal="center" vertical="center"/>
    </xf>
    <xf numFmtId="14" fontId="20" fillId="0" borderId="51" xfId="0" applyNumberFormat="1" applyFont="1" applyFill="1" applyBorder="1" applyAlignment="1">
      <alignment horizontal="center" vertical="center"/>
    </xf>
    <xf numFmtId="1" fontId="9" fillId="0" borderId="8" xfId="0" applyNumberFormat="1" applyFont="1" applyFill="1" applyBorder="1" applyAlignment="1">
      <alignment horizontal="center" vertical="center"/>
    </xf>
    <xf numFmtId="1" fontId="9" fillId="0" borderId="28" xfId="0" applyNumberFormat="1" applyFont="1" applyFill="1" applyBorder="1" applyAlignment="1">
      <alignment horizontal="center" vertical="center"/>
    </xf>
    <xf numFmtId="1" fontId="9" fillId="0" borderId="16" xfId="0" applyNumberFormat="1" applyFont="1" applyFill="1" applyBorder="1" applyAlignment="1">
      <alignment horizontal="center" vertical="center"/>
    </xf>
    <xf numFmtId="3" fontId="5" fillId="0" borderId="39" xfId="0" applyNumberFormat="1" applyFont="1" applyFill="1" applyBorder="1" applyAlignment="1">
      <alignment horizontal="center" vertical="center"/>
    </xf>
    <xf numFmtId="1" fontId="9" fillId="0" borderId="39" xfId="0" applyNumberFormat="1" applyFont="1" applyFill="1" applyBorder="1" applyAlignment="1">
      <alignment horizontal="center" vertical="center"/>
    </xf>
    <xf numFmtId="1" fontId="9" fillId="0" borderId="22" xfId="0" applyNumberFormat="1" applyFont="1" applyFill="1" applyBorder="1" applyAlignment="1">
      <alignment horizontal="center" vertical="center"/>
    </xf>
    <xf numFmtId="1" fontId="9" fillId="0" borderId="38" xfId="0" applyNumberFormat="1" applyFont="1" applyFill="1" applyBorder="1" applyAlignment="1">
      <alignment horizontal="center" vertical="center"/>
    </xf>
    <xf numFmtId="14" fontId="5" fillId="0" borderId="55" xfId="0" applyNumberFormat="1" applyFont="1" applyFill="1" applyBorder="1" applyAlignment="1">
      <alignment horizontal="center" vertical="center"/>
    </xf>
    <xf numFmtId="0" fontId="3" fillId="5" borderId="63" xfId="0" applyFont="1" applyFill="1" applyBorder="1" applyAlignment="1">
      <alignment horizontal="center" vertical="center" wrapText="1"/>
    </xf>
    <xf numFmtId="0" fontId="3" fillId="5" borderId="64" xfId="0" applyFont="1" applyFill="1" applyBorder="1" applyAlignment="1">
      <alignment horizontal="center" vertical="center" wrapText="1"/>
    </xf>
    <xf numFmtId="0" fontId="3" fillId="5" borderId="48" xfId="0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 wrapText="1"/>
    </xf>
    <xf numFmtId="0" fontId="11" fillId="5" borderId="25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 wrapText="1"/>
    </xf>
    <xf numFmtId="0" fontId="11" fillId="5" borderId="27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2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3" fillId="5" borderId="42" xfId="0" applyFont="1" applyFill="1" applyBorder="1" applyAlignment="1">
      <alignment horizontal="center" vertical="center" wrapText="1"/>
    </xf>
    <xf numFmtId="0" fontId="3" fillId="5" borderId="43" xfId="0" applyFont="1" applyFill="1" applyBorder="1" applyAlignment="1">
      <alignment horizontal="center" vertical="center" wrapText="1"/>
    </xf>
    <xf numFmtId="0" fontId="3" fillId="5" borderId="26" xfId="0" applyFont="1" applyFill="1" applyBorder="1" applyAlignment="1">
      <alignment horizontal="center" vertical="center" wrapText="1"/>
    </xf>
    <xf numFmtId="0" fontId="3" fillId="5" borderId="62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3" fillId="5" borderId="60" xfId="0" applyFont="1" applyFill="1" applyBorder="1" applyAlignment="1">
      <alignment horizontal="center" vertical="center" wrapText="1"/>
    </xf>
    <xf numFmtId="0" fontId="3" fillId="5" borderId="61" xfId="0" applyFont="1" applyFill="1" applyBorder="1" applyAlignment="1">
      <alignment horizontal="center" vertical="center" wrapText="1"/>
    </xf>
    <xf numFmtId="0" fontId="3" fillId="5" borderId="27" xfId="0" applyFont="1" applyFill="1" applyBorder="1" applyAlignment="1">
      <alignment horizontal="center" vertical="center" wrapText="1"/>
    </xf>
    <xf numFmtId="0" fontId="12" fillId="3" borderId="45" xfId="0" applyFont="1" applyFill="1" applyBorder="1" applyAlignment="1">
      <alignment horizontal="center" vertical="center" wrapText="1"/>
    </xf>
    <xf numFmtId="0" fontId="12" fillId="3" borderId="44" xfId="0" applyFont="1" applyFill="1" applyBorder="1" applyAlignment="1">
      <alignment horizontal="center" vertical="center" wrapText="1"/>
    </xf>
    <xf numFmtId="0" fontId="12" fillId="3" borderId="41" xfId="0" applyFont="1" applyFill="1" applyBorder="1" applyAlignment="1">
      <alignment horizontal="center" vertical="center" wrapText="1"/>
    </xf>
    <xf numFmtId="0" fontId="12" fillId="3" borderId="36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0" fontId="11" fillId="3" borderId="46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38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11" fillId="5" borderId="24" xfId="0" applyFont="1" applyFill="1" applyBorder="1" applyAlignment="1">
      <alignment horizontal="center" vertical="center" wrapText="1"/>
    </xf>
    <xf numFmtId="0" fontId="11" fillId="5" borderId="23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4" fontId="17" fillId="4" borderId="54" xfId="0" applyNumberFormat="1" applyFont="1" applyFill="1" applyBorder="1" applyAlignment="1">
      <alignment horizontal="center" vertical="center"/>
    </xf>
    <xf numFmtId="4" fontId="17" fillId="4" borderId="53" xfId="0" applyNumberFormat="1" applyFont="1" applyFill="1" applyBorder="1" applyAlignment="1">
      <alignment horizontal="center" vertical="center"/>
    </xf>
    <xf numFmtId="0" fontId="3" fillId="3" borderId="43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12" fillId="5" borderId="39" xfId="0" applyFont="1" applyFill="1" applyBorder="1" applyAlignment="1">
      <alignment horizontal="center" vertical="center" wrapText="1"/>
    </xf>
    <xf numFmtId="0" fontId="12" fillId="5" borderId="40" xfId="0" applyFont="1" applyFill="1" applyBorder="1" applyAlignment="1">
      <alignment horizontal="center" vertical="center" wrapText="1"/>
    </xf>
    <xf numFmtId="0" fontId="12" fillId="5" borderId="33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center" vertical="center" wrapText="1"/>
    </xf>
    <xf numFmtId="0" fontId="12" fillId="5" borderId="25" xfId="0" applyFont="1" applyFill="1" applyBorder="1" applyAlignment="1">
      <alignment horizontal="center" vertical="center" wrapText="1"/>
    </xf>
    <xf numFmtId="0" fontId="12" fillId="5" borderId="28" xfId="0" applyFont="1" applyFill="1" applyBorder="1" applyAlignment="1">
      <alignment horizontal="center" vertical="center" wrapText="1"/>
    </xf>
    <xf numFmtId="0" fontId="12" fillId="5" borderId="26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12" fillId="5" borderId="27" xfId="0" applyFont="1" applyFill="1" applyBorder="1" applyAlignment="1">
      <alignment horizontal="center" vertical="center" wrapText="1"/>
    </xf>
    <xf numFmtId="0" fontId="12" fillId="5" borderId="20" xfId="0" applyFont="1" applyFill="1" applyBorder="1" applyAlignment="1">
      <alignment horizontal="center" vertical="center" wrapText="1"/>
    </xf>
    <xf numFmtId="0" fontId="11" fillId="5" borderId="39" xfId="0" applyFont="1" applyFill="1" applyBorder="1" applyAlignment="1">
      <alignment horizontal="center" vertical="center" wrapText="1"/>
    </xf>
    <xf numFmtId="0" fontId="11" fillId="5" borderId="40" xfId="0" applyFont="1" applyFill="1" applyBorder="1" applyAlignment="1">
      <alignment horizontal="center" vertical="center" wrapText="1"/>
    </xf>
    <xf numFmtId="0" fontId="11" fillId="5" borderId="33" xfId="0" applyFont="1" applyFill="1" applyBorder="1" applyAlignment="1">
      <alignment horizontal="center" vertical="center" wrapText="1"/>
    </xf>
    <xf numFmtId="0" fontId="12" fillId="5" borderId="18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1" fillId="5" borderId="58" xfId="0" applyFont="1" applyFill="1" applyBorder="1" applyAlignment="1">
      <alignment horizontal="center" vertical="center" wrapText="1"/>
    </xf>
    <xf numFmtId="0" fontId="11" fillId="5" borderId="59" xfId="0" applyFont="1" applyFill="1" applyBorder="1" applyAlignment="1">
      <alignment horizontal="center" vertical="center" wrapText="1"/>
    </xf>
    <xf numFmtId="0" fontId="11" fillId="5" borderId="47" xfId="0" applyFont="1" applyFill="1" applyBorder="1" applyAlignment="1">
      <alignment horizontal="center" vertical="center" wrapText="1"/>
    </xf>
    <xf numFmtId="0" fontId="11" fillId="3" borderId="39" xfId="0" applyFont="1" applyFill="1" applyBorder="1" applyAlignment="1">
      <alignment horizontal="center" vertical="center" wrapText="1"/>
    </xf>
    <xf numFmtId="0" fontId="11" fillId="3" borderId="33" xfId="0" applyFont="1" applyFill="1" applyBorder="1" applyAlignment="1">
      <alignment horizontal="center" vertical="center" wrapText="1"/>
    </xf>
    <xf numFmtId="0" fontId="12" fillId="3" borderId="57" xfId="0" applyFont="1" applyFill="1" applyBorder="1" applyAlignment="1">
      <alignment horizontal="center" vertical="center" wrapText="1"/>
    </xf>
    <xf numFmtId="0" fontId="12" fillId="3" borderId="37" xfId="0" applyFont="1" applyFill="1" applyBorder="1" applyAlignment="1">
      <alignment horizontal="center" vertical="center" wrapText="1"/>
    </xf>
    <xf numFmtId="0" fontId="11" fillId="3" borderId="58" xfId="0" applyFont="1" applyFill="1" applyBorder="1" applyAlignment="1">
      <alignment horizontal="center" vertical="center" wrapText="1"/>
    </xf>
    <xf numFmtId="0" fontId="11" fillId="3" borderId="59" xfId="0" applyFont="1" applyFill="1" applyBorder="1" applyAlignment="1">
      <alignment horizontal="center" vertical="center" wrapText="1"/>
    </xf>
    <xf numFmtId="0" fontId="11" fillId="3" borderId="47" xfId="0" applyFont="1" applyFill="1" applyBorder="1" applyAlignment="1">
      <alignment horizontal="center" vertical="center" wrapText="1"/>
    </xf>
    <xf numFmtId="0" fontId="24" fillId="0" borderId="7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3" fillId="5" borderId="65" xfId="0" applyFont="1" applyFill="1" applyBorder="1" applyAlignment="1">
      <alignment horizontal="center" vertical="center" wrapText="1"/>
    </xf>
    <xf numFmtId="0" fontId="3" fillId="5" borderId="32" xfId="0" applyFont="1" applyFill="1" applyBorder="1" applyAlignment="1">
      <alignment horizontal="center" vertical="center" wrapText="1"/>
    </xf>
    <xf numFmtId="0" fontId="3" fillId="5" borderId="35" xfId="0" applyFont="1" applyFill="1" applyBorder="1" applyAlignment="1">
      <alignment horizontal="center" vertical="center" wrapText="1"/>
    </xf>
    <xf numFmtId="0" fontId="11" fillId="5" borderId="46" xfId="0" applyFont="1" applyFill="1" applyBorder="1" applyAlignment="1">
      <alignment horizontal="center" vertical="center" wrapText="1"/>
    </xf>
    <xf numFmtId="0" fontId="11" fillId="5" borderId="11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center" vertical="center" wrapText="1"/>
    </xf>
  </cellXfs>
  <cellStyles count="4">
    <cellStyle name="Normalny" xfId="0" builtinId="0"/>
    <cellStyle name="Normalny 2" xfId="1" xr:uid="{00000000-0005-0000-0000-000001000000}"/>
    <cellStyle name="Normalny 3" xfId="2" xr:uid="{00000000-0005-0000-0000-000002000000}"/>
    <cellStyle name="Normalny 4" xfId="3" xr:uid="{00000000-0005-0000-0000-000031000000}"/>
  </cellStyles>
  <dxfs count="0"/>
  <tableStyles count="0" defaultTableStyle="TableStyleMedium9" defaultPivotStyle="PivotStyleLight16"/>
  <colors>
    <mruColors>
      <color rgb="FFCCFFFF"/>
      <color rgb="FF008000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tabColor indexed="50"/>
    <pageSetUpPr fitToPage="1"/>
  </sheetPr>
  <dimension ref="A1:AG51"/>
  <sheetViews>
    <sheetView tabSelected="1" zoomScaleNormal="100" zoomScaleSheetLayoutView="100" workbookViewId="0">
      <pane xSplit="2" ySplit="6" topLeftCell="Q7" activePane="bottomRight" state="frozen"/>
      <selection pane="topRight" activeCell="C1" sqref="C1"/>
      <selection pane="bottomLeft" activeCell="A7" sqref="A7"/>
      <selection pane="bottomRight" activeCell="AH24" sqref="AH24"/>
    </sheetView>
  </sheetViews>
  <sheetFormatPr defaultRowHeight="13.8"/>
  <cols>
    <col min="1" max="1" width="4" customWidth="1"/>
    <col min="2" max="2" width="12.59765625" customWidth="1"/>
    <col min="3" max="3" width="11" customWidth="1"/>
    <col min="4" max="4" width="9.69921875" customWidth="1"/>
    <col min="5" max="5" width="21.3984375" bestFit="1" customWidth="1"/>
    <col min="6" max="6" width="11.69921875" customWidth="1"/>
    <col min="7" max="7" width="10.5" customWidth="1"/>
    <col min="8" max="8" width="10.19921875" customWidth="1"/>
    <col min="9" max="9" width="17.19921875" customWidth="1"/>
    <col min="10" max="10" width="17.5" customWidth="1"/>
    <col min="11" max="11" width="17.19921875" customWidth="1"/>
    <col min="12" max="12" width="15.5" customWidth="1"/>
    <col min="13" max="13" width="11.09765625" customWidth="1"/>
    <col min="14" max="14" width="9.59765625" customWidth="1"/>
    <col min="15" max="15" width="12.3984375" customWidth="1"/>
    <col min="16" max="16" width="13" customWidth="1"/>
    <col min="17" max="17" width="9.19921875" customWidth="1"/>
    <col min="18" max="18" width="10.296875" customWidth="1"/>
    <col min="19" max="19" width="10.3984375" style="7" customWidth="1"/>
    <col min="20" max="20" width="8.69921875" style="7" customWidth="1"/>
    <col min="21" max="21" width="9.3984375" style="7" customWidth="1"/>
    <col min="22" max="22" width="10.09765625" style="7" customWidth="1"/>
    <col min="23" max="23" width="10.69921875" style="7" customWidth="1"/>
    <col min="24" max="24" width="9.5" style="7" customWidth="1"/>
    <col min="25" max="25" width="13.296875" customWidth="1"/>
    <col min="26" max="26" width="8.8984375" style="7" customWidth="1"/>
    <col min="27" max="27" width="12.59765625" style="7" customWidth="1"/>
    <col min="28" max="28" width="9.69921875" style="7" customWidth="1"/>
    <col min="29" max="29" width="7.3984375" style="7" customWidth="1"/>
    <col min="30" max="30" width="7.19921875" style="7" customWidth="1"/>
    <col min="31" max="31" width="19.09765625" customWidth="1"/>
    <col min="32" max="32" width="9.296875" customWidth="1"/>
    <col min="33" max="33" width="12.19921875" customWidth="1"/>
  </cols>
  <sheetData>
    <row r="1" spans="1:33" ht="18.600000000000001" customHeight="1">
      <c r="A1" s="85" t="s">
        <v>248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</row>
    <row r="2" spans="1:33" ht="25.5" customHeight="1" thickBot="1">
      <c r="A2" s="404" t="s">
        <v>291</v>
      </c>
      <c r="B2" s="404"/>
      <c r="C2" s="404"/>
      <c r="D2" s="404"/>
      <c r="E2" s="404"/>
      <c r="F2" s="404"/>
      <c r="G2" s="404"/>
      <c r="H2" s="404"/>
      <c r="I2" s="404"/>
      <c r="J2" s="404"/>
      <c r="K2" s="404"/>
      <c r="L2" s="404"/>
      <c r="M2" s="404"/>
      <c r="N2" s="404"/>
      <c r="O2" s="404"/>
      <c r="P2" s="404"/>
      <c r="Q2" s="404"/>
      <c r="R2" s="404"/>
      <c r="S2" s="33"/>
      <c r="T2" s="33"/>
      <c r="U2" s="33"/>
      <c r="V2" s="33"/>
      <c r="W2" s="33"/>
      <c r="X2" s="33"/>
      <c r="Y2" s="11"/>
      <c r="Z2" s="33"/>
      <c r="AA2" s="33"/>
      <c r="AB2" s="33"/>
      <c r="AC2" s="33"/>
      <c r="AD2" s="81">
        <v>45838</v>
      </c>
      <c r="AE2" s="31"/>
    </row>
    <row r="3" spans="1:33" ht="30.6" customHeight="1">
      <c r="A3" s="410" t="s">
        <v>0</v>
      </c>
      <c r="B3" s="357" t="s">
        <v>117</v>
      </c>
      <c r="C3" s="357" t="s">
        <v>24</v>
      </c>
      <c r="D3" s="357" t="s">
        <v>81</v>
      </c>
      <c r="E3" s="367" t="s">
        <v>96</v>
      </c>
      <c r="F3" s="342" t="s">
        <v>41</v>
      </c>
      <c r="G3" s="342" t="s">
        <v>43</v>
      </c>
      <c r="H3" s="357" t="s">
        <v>119</v>
      </c>
      <c r="I3" s="357" t="s">
        <v>78</v>
      </c>
      <c r="J3" s="357" t="s">
        <v>80</v>
      </c>
      <c r="K3" s="357" t="s">
        <v>79</v>
      </c>
      <c r="L3" s="355" t="s">
        <v>83</v>
      </c>
      <c r="M3" s="365" t="s">
        <v>108</v>
      </c>
      <c r="N3" s="365" t="s">
        <v>133</v>
      </c>
      <c r="O3" s="232" t="s">
        <v>38</v>
      </c>
      <c r="P3" s="233" t="s">
        <v>25</v>
      </c>
      <c r="Q3" s="371" t="s">
        <v>198</v>
      </c>
      <c r="R3" s="367" t="s">
        <v>116</v>
      </c>
      <c r="S3" s="370" t="s">
        <v>192</v>
      </c>
      <c r="T3" s="369" t="s">
        <v>129</v>
      </c>
      <c r="U3" s="370"/>
      <c r="V3" s="363" t="s">
        <v>196</v>
      </c>
      <c r="W3" s="364"/>
      <c r="X3" s="408" t="s">
        <v>307</v>
      </c>
      <c r="Y3" s="361" t="s">
        <v>115</v>
      </c>
      <c r="Z3" s="351" t="s">
        <v>276</v>
      </c>
      <c r="AA3" s="352"/>
      <c r="AB3" s="388" t="s">
        <v>277</v>
      </c>
      <c r="AC3" s="389"/>
      <c r="AD3" s="390"/>
      <c r="AE3" s="378" t="s">
        <v>279</v>
      </c>
      <c r="AF3" s="379"/>
      <c r="AG3" s="380"/>
    </row>
    <row r="4" spans="1:33" ht="33.6" customHeight="1">
      <c r="A4" s="411"/>
      <c r="B4" s="358"/>
      <c r="C4" s="358"/>
      <c r="D4" s="358"/>
      <c r="E4" s="368"/>
      <c r="F4" s="343"/>
      <c r="G4" s="343"/>
      <c r="H4" s="358"/>
      <c r="I4" s="358"/>
      <c r="J4" s="358"/>
      <c r="K4" s="358"/>
      <c r="L4" s="356"/>
      <c r="M4" s="366"/>
      <c r="N4" s="366"/>
      <c r="O4" s="413" t="s">
        <v>132</v>
      </c>
      <c r="P4" s="376" t="s">
        <v>193</v>
      </c>
      <c r="Q4" s="372"/>
      <c r="R4" s="368"/>
      <c r="S4" s="373"/>
      <c r="T4" s="334" t="s">
        <v>194</v>
      </c>
      <c r="U4" s="336" t="s">
        <v>195</v>
      </c>
      <c r="V4" s="412" t="s">
        <v>128</v>
      </c>
      <c r="W4" s="359" t="s">
        <v>197</v>
      </c>
      <c r="X4" s="409"/>
      <c r="Y4" s="362"/>
      <c r="Z4" s="353"/>
      <c r="AA4" s="354"/>
      <c r="AB4" s="387" t="s">
        <v>110</v>
      </c>
      <c r="AC4" s="391" t="s">
        <v>124</v>
      </c>
      <c r="AD4" s="392"/>
      <c r="AE4" s="381" t="s">
        <v>280</v>
      </c>
      <c r="AF4" s="383" t="s">
        <v>281</v>
      </c>
      <c r="AG4" s="385" t="s">
        <v>308</v>
      </c>
    </row>
    <row r="5" spans="1:33" ht="30" customHeight="1">
      <c r="A5" s="411"/>
      <c r="B5" s="358"/>
      <c r="C5" s="358"/>
      <c r="D5" s="358"/>
      <c r="E5" s="368"/>
      <c r="F5" s="344"/>
      <c r="G5" s="344"/>
      <c r="H5" s="358"/>
      <c r="I5" s="358"/>
      <c r="J5" s="358"/>
      <c r="K5" s="358"/>
      <c r="L5" s="356"/>
      <c r="M5" s="366"/>
      <c r="N5" s="366"/>
      <c r="O5" s="414"/>
      <c r="P5" s="377"/>
      <c r="Q5" s="372"/>
      <c r="R5" s="368"/>
      <c r="S5" s="373"/>
      <c r="T5" s="335"/>
      <c r="U5" s="337"/>
      <c r="V5" s="412"/>
      <c r="W5" s="360"/>
      <c r="X5" s="409"/>
      <c r="Y5" s="362"/>
      <c r="Z5" s="245" t="s">
        <v>109</v>
      </c>
      <c r="AA5" s="246" t="s">
        <v>1</v>
      </c>
      <c r="AB5" s="382"/>
      <c r="AC5" s="240" t="s">
        <v>125</v>
      </c>
      <c r="AD5" s="241" t="s">
        <v>126</v>
      </c>
      <c r="AE5" s="382"/>
      <c r="AF5" s="384"/>
      <c r="AG5" s="386"/>
    </row>
    <row r="6" spans="1:33" ht="14.4" thickBot="1">
      <c r="A6" s="258">
        <v>1</v>
      </c>
      <c r="B6" s="259">
        <v>2</v>
      </c>
      <c r="C6" s="259">
        <v>3</v>
      </c>
      <c r="D6" s="259">
        <v>4</v>
      </c>
      <c r="E6" s="259">
        <v>5</v>
      </c>
      <c r="F6" s="259">
        <v>6</v>
      </c>
      <c r="G6" s="259">
        <v>7</v>
      </c>
      <c r="H6" s="259">
        <v>8</v>
      </c>
      <c r="I6" s="259">
        <v>9</v>
      </c>
      <c r="J6" s="259">
        <v>10</v>
      </c>
      <c r="K6" s="259">
        <v>11</v>
      </c>
      <c r="L6" s="260">
        <v>12</v>
      </c>
      <c r="M6" s="261">
        <v>13</v>
      </c>
      <c r="N6" s="261">
        <v>14</v>
      </c>
      <c r="O6" s="262">
        <v>15</v>
      </c>
      <c r="P6" s="263">
        <v>16</v>
      </c>
      <c r="Q6" s="264">
        <v>17</v>
      </c>
      <c r="R6" s="265">
        <v>18</v>
      </c>
      <c r="S6" s="244">
        <v>19</v>
      </c>
      <c r="T6" s="242" t="s">
        <v>113</v>
      </c>
      <c r="U6" s="266" t="s">
        <v>114</v>
      </c>
      <c r="V6" s="93" t="s">
        <v>282</v>
      </c>
      <c r="W6" s="94" t="s">
        <v>283</v>
      </c>
      <c r="X6" s="267">
        <v>22</v>
      </c>
      <c r="Y6" s="115">
        <v>23</v>
      </c>
      <c r="Z6" s="247" t="s">
        <v>297</v>
      </c>
      <c r="AA6" s="248" t="s">
        <v>298</v>
      </c>
      <c r="AB6" s="242" t="s">
        <v>299</v>
      </c>
      <c r="AC6" s="239" t="s">
        <v>300</v>
      </c>
      <c r="AD6" s="244" t="s">
        <v>301</v>
      </c>
      <c r="AE6" s="242" t="s">
        <v>302</v>
      </c>
      <c r="AF6" s="243" t="s">
        <v>303</v>
      </c>
      <c r="AG6" s="244" t="s">
        <v>304</v>
      </c>
    </row>
    <row r="7" spans="1:33" s="7" customFormat="1" ht="18" customHeight="1" thickBot="1">
      <c r="A7" s="269" t="s">
        <v>2</v>
      </c>
      <c r="B7" s="270" t="s">
        <v>141</v>
      </c>
      <c r="C7" s="271" t="s">
        <v>23</v>
      </c>
      <c r="D7" s="272" t="s">
        <v>184</v>
      </c>
      <c r="E7" s="273">
        <v>18</v>
      </c>
      <c r="F7" s="274" t="s">
        <v>207</v>
      </c>
      <c r="G7" s="275">
        <v>38014</v>
      </c>
      <c r="H7" s="276" t="s">
        <v>130</v>
      </c>
      <c r="I7" s="276" t="s">
        <v>206</v>
      </c>
      <c r="J7" s="276" t="s">
        <v>208</v>
      </c>
      <c r="K7" s="276" t="s">
        <v>82</v>
      </c>
      <c r="L7" s="277" t="s">
        <v>251</v>
      </c>
      <c r="M7" s="278">
        <v>38352</v>
      </c>
      <c r="N7" s="278" t="s">
        <v>134</v>
      </c>
      <c r="O7" s="279">
        <v>3705738.12</v>
      </c>
      <c r="P7" s="280">
        <v>0</v>
      </c>
      <c r="Q7" s="281">
        <v>2004</v>
      </c>
      <c r="R7" s="282">
        <v>38117</v>
      </c>
      <c r="S7" s="283">
        <v>2441578</v>
      </c>
      <c r="T7" s="284">
        <v>55683</v>
      </c>
      <c r="U7" s="285">
        <v>56062</v>
      </c>
      <c r="V7" s="269" t="s">
        <v>131</v>
      </c>
      <c r="W7" s="282">
        <v>43816</v>
      </c>
      <c r="X7" s="286">
        <v>272480</v>
      </c>
      <c r="Y7" s="287">
        <v>48187</v>
      </c>
      <c r="Z7" s="288" t="s">
        <v>131</v>
      </c>
      <c r="AA7" s="282">
        <v>47465</v>
      </c>
      <c r="AB7" s="289">
        <f t="shared" ref="AB7:AB39" si="0">$S7/(($AD$2-$R7))</f>
        <v>316.22561844320683</v>
      </c>
      <c r="AC7" s="290">
        <f t="shared" ref="AC7:AC37" si="1">$T7/(($AD$2-$R7))</f>
        <v>7.2118896515995337</v>
      </c>
      <c r="AD7" s="291">
        <f>$U7/(($AD$2-$R7))</f>
        <v>7.2609765574407463</v>
      </c>
      <c r="AE7" s="292" t="s">
        <v>284</v>
      </c>
      <c r="AF7" s="293">
        <v>2016</v>
      </c>
      <c r="AG7" s="273" t="s">
        <v>285</v>
      </c>
    </row>
    <row r="8" spans="1:33" s="7" customFormat="1" ht="18" customHeight="1">
      <c r="A8" s="96" t="s">
        <v>3</v>
      </c>
      <c r="B8" s="138" t="s">
        <v>139</v>
      </c>
      <c r="C8" s="139" t="s">
        <v>23</v>
      </c>
      <c r="D8" s="140" t="s">
        <v>185</v>
      </c>
      <c r="E8" s="170" t="s">
        <v>186</v>
      </c>
      <c r="F8" s="139" t="s">
        <v>182</v>
      </c>
      <c r="G8" s="142">
        <v>38800</v>
      </c>
      <c r="H8" s="143" t="s">
        <v>130</v>
      </c>
      <c r="I8" s="143" t="s">
        <v>209</v>
      </c>
      <c r="J8" s="143" t="s">
        <v>82</v>
      </c>
      <c r="K8" s="143" t="s">
        <v>82</v>
      </c>
      <c r="L8" s="144" t="s">
        <v>252</v>
      </c>
      <c r="M8" s="145">
        <v>38693</v>
      </c>
      <c r="N8" s="145" t="s">
        <v>134</v>
      </c>
      <c r="O8" s="146">
        <v>4100000</v>
      </c>
      <c r="P8" s="147">
        <v>0</v>
      </c>
      <c r="Q8" s="148">
        <v>2005</v>
      </c>
      <c r="R8" s="97">
        <v>38561</v>
      </c>
      <c r="S8" s="149">
        <v>2169643</v>
      </c>
      <c r="T8" s="150">
        <v>133595</v>
      </c>
      <c r="U8" s="294" t="s">
        <v>82</v>
      </c>
      <c r="V8" s="96" t="s">
        <v>250</v>
      </c>
      <c r="W8" s="97">
        <v>45587</v>
      </c>
      <c r="X8" s="151">
        <v>121312</v>
      </c>
      <c r="Y8" s="114">
        <v>47831</v>
      </c>
      <c r="Z8" s="108" t="s">
        <v>82</v>
      </c>
      <c r="AA8" s="97" t="s">
        <v>82</v>
      </c>
      <c r="AB8" s="152">
        <f t="shared" si="0"/>
        <v>298.15074893500071</v>
      </c>
      <c r="AC8" s="153">
        <f t="shared" si="1"/>
        <v>18.358526865466537</v>
      </c>
      <c r="AD8" s="193" t="s">
        <v>82</v>
      </c>
      <c r="AE8" s="188" t="s">
        <v>284</v>
      </c>
      <c r="AF8" s="201">
        <v>2016</v>
      </c>
      <c r="AG8" s="141" t="s">
        <v>285</v>
      </c>
    </row>
    <row r="9" spans="1:33" s="7" customFormat="1" ht="18" customHeight="1" thickBot="1">
      <c r="A9" s="13" t="s">
        <v>4</v>
      </c>
      <c r="B9" s="24" t="s">
        <v>140</v>
      </c>
      <c r="C9" s="82" t="s">
        <v>23</v>
      </c>
      <c r="D9" s="5" t="s">
        <v>185</v>
      </c>
      <c r="E9" s="69" t="s">
        <v>188</v>
      </c>
      <c r="F9" s="4" t="s">
        <v>182</v>
      </c>
      <c r="G9" s="41">
        <v>38800</v>
      </c>
      <c r="H9" s="6" t="s">
        <v>130</v>
      </c>
      <c r="I9" s="6" t="s">
        <v>210</v>
      </c>
      <c r="J9" s="6" t="s">
        <v>82</v>
      </c>
      <c r="K9" s="6" t="s">
        <v>82</v>
      </c>
      <c r="L9" s="29" t="s">
        <v>253</v>
      </c>
      <c r="M9" s="26">
        <v>38693</v>
      </c>
      <c r="N9" s="26" t="s">
        <v>134</v>
      </c>
      <c r="O9" s="73">
        <v>4100000</v>
      </c>
      <c r="P9" s="79">
        <v>0</v>
      </c>
      <c r="Q9" s="76">
        <v>2005</v>
      </c>
      <c r="R9" s="17">
        <v>38653</v>
      </c>
      <c r="S9" s="154">
        <v>2060074</v>
      </c>
      <c r="T9" s="43">
        <v>120562</v>
      </c>
      <c r="U9" s="295" t="s">
        <v>82</v>
      </c>
      <c r="V9" s="13" t="s">
        <v>250</v>
      </c>
      <c r="W9" s="17">
        <v>45709</v>
      </c>
      <c r="X9" s="15">
        <v>62630</v>
      </c>
      <c r="Y9" s="40">
        <v>47169</v>
      </c>
      <c r="Z9" s="19" t="s">
        <v>82</v>
      </c>
      <c r="AA9" s="17" t="s">
        <v>82</v>
      </c>
      <c r="AB9" s="46">
        <f t="shared" si="0"/>
        <v>286.71871955462768</v>
      </c>
      <c r="AC9" s="47">
        <f t="shared" si="1"/>
        <v>16.779679888656926</v>
      </c>
      <c r="AD9" s="194" t="s">
        <v>82</v>
      </c>
      <c r="AE9" s="190" t="s">
        <v>284</v>
      </c>
      <c r="AF9" s="202">
        <v>2016</v>
      </c>
      <c r="AG9" s="42" t="s">
        <v>285</v>
      </c>
    </row>
    <row r="10" spans="1:33" s="7" customFormat="1" ht="18" customHeight="1" thickBot="1">
      <c r="A10" s="269" t="s">
        <v>5</v>
      </c>
      <c r="B10" s="270" t="s">
        <v>142</v>
      </c>
      <c r="C10" s="274" t="s">
        <v>23</v>
      </c>
      <c r="D10" s="272" t="s">
        <v>189</v>
      </c>
      <c r="E10" s="297" t="s">
        <v>94</v>
      </c>
      <c r="F10" s="274" t="s">
        <v>273</v>
      </c>
      <c r="G10" s="275">
        <v>38687</v>
      </c>
      <c r="H10" s="276" t="s">
        <v>130</v>
      </c>
      <c r="I10" s="276" t="s">
        <v>211</v>
      </c>
      <c r="J10" s="276" t="s">
        <v>212</v>
      </c>
      <c r="K10" s="276" t="s">
        <v>82</v>
      </c>
      <c r="L10" s="277" t="s">
        <v>254</v>
      </c>
      <c r="M10" s="278">
        <v>38693</v>
      </c>
      <c r="N10" s="278" t="s">
        <v>134</v>
      </c>
      <c r="O10" s="279">
        <v>5000000</v>
      </c>
      <c r="P10" s="280">
        <v>0</v>
      </c>
      <c r="Q10" s="281">
        <v>2005</v>
      </c>
      <c r="R10" s="282">
        <v>38688</v>
      </c>
      <c r="S10" s="283">
        <v>1857334</v>
      </c>
      <c r="T10" s="284">
        <v>115339</v>
      </c>
      <c r="U10" s="298" t="s">
        <v>82</v>
      </c>
      <c r="V10" s="269" t="s">
        <v>249</v>
      </c>
      <c r="W10" s="282">
        <v>42195</v>
      </c>
      <c r="X10" s="286">
        <f ca="1">-X10</f>
        <v>0</v>
      </c>
      <c r="Y10" s="299" t="s">
        <v>275</v>
      </c>
      <c r="Z10" s="288" t="s">
        <v>82</v>
      </c>
      <c r="AA10" s="282" t="s">
        <v>82</v>
      </c>
      <c r="AB10" s="289">
        <f t="shared" si="0"/>
        <v>259.766993006993</v>
      </c>
      <c r="AC10" s="290">
        <f t="shared" si="1"/>
        <v>16.131328671328671</v>
      </c>
      <c r="AD10" s="291" t="s">
        <v>82</v>
      </c>
      <c r="AE10" s="292" t="s">
        <v>284</v>
      </c>
      <c r="AF10" s="293">
        <v>2016</v>
      </c>
      <c r="AG10" s="273" t="s">
        <v>285</v>
      </c>
    </row>
    <row r="11" spans="1:33" s="7" customFormat="1" ht="18" customHeight="1">
      <c r="A11" s="48" t="s">
        <v>6</v>
      </c>
      <c r="B11" s="50" t="s">
        <v>143</v>
      </c>
      <c r="C11" s="49" t="s">
        <v>23</v>
      </c>
      <c r="D11" s="51" t="s">
        <v>190</v>
      </c>
      <c r="E11" s="54" t="s">
        <v>186</v>
      </c>
      <c r="F11" s="49" t="s">
        <v>272</v>
      </c>
      <c r="G11" s="61">
        <v>39899</v>
      </c>
      <c r="H11" s="53" t="s">
        <v>130</v>
      </c>
      <c r="I11" s="53" t="s">
        <v>213</v>
      </c>
      <c r="J11" s="53" t="s">
        <v>214</v>
      </c>
      <c r="K11" s="53" t="s">
        <v>82</v>
      </c>
      <c r="L11" s="55" t="s">
        <v>255</v>
      </c>
      <c r="M11" s="56">
        <v>39080</v>
      </c>
      <c r="N11" s="56" t="s">
        <v>134</v>
      </c>
      <c r="O11" s="74">
        <v>5810000</v>
      </c>
      <c r="P11" s="80">
        <v>0</v>
      </c>
      <c r="Q11" s="77">
        <v>2006</v>
      </c>
      <c r="R11" s="109">
        <v>38991</v>
      </c>
      <c r="S11" s="58">
        <v>2215814</v>
      </c>
      <c r="T11" s="59">
        <v>69954</v>
      </c>
      <c r="U11" s="296">
        <v>57798</v>
      </c>
      <c r="V11" s="48" t="s">
        <v>250</v>
      </c>
      <c r="W11" s="109">
        <v>45882</v>
      </c>
      <c r="X11" s="62">
        <v>0</v>
      </c>
      <c r="Y11" s="268">
        <v>48803</v>
      </c>
      <c r="Z11" s="107" t="s">
        <v>82</v>
      </c>
      <c r="AA11" s="109" t="s">
        <v>82</v>
      </c>
      <c r="AB11" s="63">
        <f t="shared" si="0"/>
        <v>323.61822696071272</v>
      </c>
      <c r="AC11" s="64">
        <f t="shared" si="1"/>
        <v>10.216737257192932</v>
      </c>
      <c r="AD11" s="198">
        <f t="shared" ref="AD11:AD37" si="2">$U11/(($AD$2-$R11))</f>
        <v>8.4413611800788662</v>
      </c>
      <c r="AE11" s="251" t="s">
        <v>284</v>
      </c>
      <c r="AF11" s="252">
        <v>2016</v>
      </c>
      <c r="AG11" s="83" t="s">
        <v>285</v>
      </c>
    </row>
    <row r="12" spans="1:33" s="7" customFormat="1" ht="18" customHeight="1">
      <c r="A12" s="12" t="s">
        <v>7</v>
      </c>
      <c r="B12" s="23" t="s">
        <v>144</v>
      </c>
      <c r="C12" s="1" t="s">
        <v>23</v>
      </c>
      <c r="D12" s="2" t="s">
        <v>190</v>
      </c>
      <c r="E12" s="66" t="s">
        <v>187</v>
      </c>
      <c r="F12" s="1" t="s">
        <v>272</v>
      </c>
      <c r="G12" s="3">
        <v>39899</v>
      </c>
      <c r="H12" s="9" t="s">
        <v>130</v>
      </c>
      <c r="I12" s="9" t="s">
        <v>215</v>
      </c>
      <c r="J12" s="9" t="s">
        <v>216</v>
      </c>
      <c r="K12" s="9" t="s">
        <v>82</v>
      </c>
      <c r="L12" s="28" t="s">
        <v>256</v>
      </c>
      <c r="M12" s="25">
        <v>39080</v>
      </c>
      <c r="N12" s="25" t="s">
        <v>134</v>
      </c>
      <c r="O12" s="72">
        <v>5810000</v>
      </c>
      <c r="P12" s="78">
        <v>0</v>
      </c>
      <c r="Q12" s="75">
        <v>2006</v>
      </c>
      <c r="R12" s="16">
        <v>38988</v>
      </c>
      <c r="S12" s="37">
        <v>2388208</v>
      </c>
      <c r="T12" s="35">
        <v>77804</v>
      </c>
      <c r="U12" s="91">
        <v>71715</v>
      </c>
      <c r="V12" s="12" t="s">
        <v>249</v>
      </c>
      <c r="W12" s="16">
        <v>42345</v>
      </c>
      <c r="X12" s="14">
        <v>0</v>
      </c>
      <c r="Y12" s="116" t="s">
        <v>275</v>
      </c>
      <c r="Z12" s="18" t="s">
        <v>82</v>
      </c>
      <c r="AA12" s="16" t="s">
        <v>82</v>
      </c>
      <c r="AB12" s="22">
        <f t="shared" si="0"/>
        <v>348.64350364963502</v>
      </c>
      <c r="AC12" s="30">
        <f t="shared" si="1"/>
        <v>11.358248175182482</v>
      </c>
      <c r="AD12" s="191">
        <f t="shared" si="2"/>
        <v>10.469343065693431</v>
      </c>
      <c r="AE12" s="189" t="s">
        <v>284</v>
      </c>
      <c r="AF12" s="200">
        <v>2016</v>
      </c>
      <c r="AG12" s="27" t="s">
        <v>285</v>
      </c>
    </row>
    <row r="13" spans="1:33" s="7" customFormat="1" ht="18" customHeight="1" thickBot="1">
      <c r="A13" s="117" t="s">
        <v>8</v>
      </c>
      <c r="B13" s="118" t="s">
        <v>145</v>
      </c>
      <c r="C13" s="119" t="s">
        <v>23</v>
      </c>
      <c r="D13" s="120" t="s">
        <v>190</v>
      </c>
      <c r="E13" s="121" t="s">
        <v>191</v>
      </c>
      <c r="F13" s="119" t="s">
        <v>272</v>
      </c>
      <c r="G13" s="122">
        <v>39899</v>
      </c>
      <c r="H13" s="123" t="s">
        <v>130</v>
      </c>
      <c r="I13" s="123" t="s">
        <v>217</v>
      </c>
      <c r="J13" s="123" t="s">
        <v>218</v>
      </c>
      <c r="K13" s="123" t="s">
        <v>82</v>
      </c>
      <c r="L13" s="124" t="s">
        <v>257</v>
      </c>
      <c r="M13" s="125">
        <v>39080</v>
      </c>
      <c r="N13" s="125" t="s">
        <v>134</v>
      </c>
      <c r="O13" s="126">
        <v>5810000</v>
      </c>
      <c r="P13" s="127">
        <v>0</v>
      </c>
      <c r="Q13" s="128">
        <v>2006</v>
      </c>
      <c r="R13" s="129">
        <v>39072</v>
      </c>
      <c r="S13" s="130">
        <v>2367218</v>
      </c>
      <c r="T13" s="131">
        <v>78985</v>
      </c>
      <c r="U13" s="132">
        <v>77104</v>
      </c>
      <c r="V13" s="117" t="s">
        <v>249</v>
      </c>
      <c r="W13" s="129">
        <v>42426</v>
      </c>
      <c r="X13" s="133">
        <v>131218</v>
      </c>
      <c r="Y13" s="134" t="s">
        <v>275</v>
      </c>
      <c r="Z13" s="135" t="s">
        <v>82</v>
      </c>
      <c r="AA13" s="129" t="s">
        <v>82</v>
      </c>
      <c r="AB13" s="136">
        <f t="shared" si="0"/>
        <v>349.86964232929353</v>
      </c>
      <c r="AC13" s="137">
        <f t="shared" si="1"/>
        <v>11.673810227608632</v>
      </c>
      <c r="AD13" s="192">
        <f t="shared" si="2"/>
        <v>11.395802542122377</v>
      </c>
      <c r="AE13" s="203" t="s">
        <v>284</v>
      </c>
      <c r="AF13" s="204">
        <v>2016</v>
      </c>
      <c r="AG13" s="205" t="s">
        <v>285</v>
      </c>
    </row>
    <row r="14" spans="1:33" s="7" customFormat="1" ht="18" customHeight="1">
      <c r="A14" s="96" t="s">
        <v>9</v>
      </c>
      <c r="B14" s="138" t="s">
        <v>146</v>
      </c>
      <c r="C14" s="139" t="s">
        <v>23</v>
      </c>
      <c r="D14" s="140" t="s">
        <v>27</v>
      </c>
      <c r="E14" s="141" t="s">
        <v>175</v>
      </c>
      <c r="F14" s="96" t="s">
        <v>97</v>
      </c>
      <c r="G14" s="142">
        <v>39899</v>
      </c>
      <c r="H14" s="143" t="s">
        <v>130</v>
      </c>
      <c r="I14" s="143" t="s">
        <v>219</v>
      </c>
      <c r="J14" s="143" t="s">
        <v>220</v>
      </c>
      <c r="K14" s="141" t="s">
        <v>82</v>
      </c>
      <c r="L14" s="255" t="s">
        <v>258</v>
      </c>
      <c r="M14" s="145">
        <v>42214</v>
      </c>
      <c r="N14" s="145" t="s">
        <v>134</v>
      </c>
      <c r="O14" s="146">
        <v>8950000</v>
      </c>
      <c r="P14" s="147">
        <v>2789416.68</v>
      </c>
      <c r="Q14" s="148">
        <v>2015</v>
      </c>
      <c r="R14" s="177">
        <v>42212</v>
      </c>
      <c r="S14" s="301">
        <v>1315995</v>
      </c>
      <c r="T14" s="150">
        <v>48916</v>
      </c>
      <c r="U14" s="306">
        <v>49471</v>
      </c>
      <c r="V14" s="223" t="s">
        <v>249</v>
      </c>
      <c r="W14" s="177">
        <v>45609</v>
      </c>
      <c r="X14" s="151">
        <v>110496</v>
      </c>
      <c r="Y14" s="309">
        <v>48895</v>
      </c>
      <c r="Z14" s="108" t="s">
        <v>82</v>
      </c>
      <c r="AA14" s="97" t="s">
        <v>82</v>
      </c>
      <c r="AB14" s="315">
        <f t="shared" si="0"/>
        <v>362.93298400441256</v>
      </c>
      <c r="AC14" s="153">
        <f t="shared" si="1"/>
        <v>13.49034749034749</v>
      </c>
      <c r="AD14" s="193">
        <f t="shared" si="2"/>
        <v>13.643408714837287</v>
      </c>
      <c r="AE14" s="188" t="s">
        <v>284</v>
      </c>
      <c r="AF14" s="201">
        <v>2016</v>
      </c>
      <c r="AG14" s="141" t="s">
        <v>285</v>
      </c>
    </row>
    <row r="15" spans="1:33" s="7" customFormat="1" ht="18" customHeight="1">
      <c r="A15" s="12" t="s">
        <v>10</v>
      </c>
      <c r="B15" s="23" t="s">
        <v>147</v>
      </c>
      <c r="C15" s="1" t="s">
        <v>23</v>
      </c>
      <c r="D15" s="2" t="s">
        <v>27</v>
      </c>
      <c r="E15" s="27" t="s">
        <v>176</v>
      </c>
      <c r="F15" s="12" t="s">
        <v>97</v>
      </c>
      <c r="G15" s="3">
        <v>39899</v>
      </c>
      <c r="H15" s="9" t="s">
        <v>130</v>
      </c>
      <c r="I15" s="9" t="s">
        <v>221</v>
      </c>
      <c r="J15" s="9" t="s">
        <v>222</v>
      </c>
      <c r="K15" s="27" t="s">
        <v>82</v>
      </c>
      <c r="L15" s="215" t="s">
        <v>259</v>
      </c>
      <c r="M15" s="25">
        <v>42222</v>
      </c>
      <c r="N15" s="25" t="s">
        <v>134</v>
      </c>
      <c r="O15" s="72">
        <v>8950000</v>
      </c>
      <c r="P15" s="78">
        <v>2841625.02</v>
      </c>
      <c r="Q15" s="75">
        <v>2015</v>
      </c>
      <c r="R15" s="20">
        <v>42216</v>
      </c>
      <c r="S15" s="302">
        <v>1207593</v>
      </c>
      <c r="T15" s="35">
        <v>46313</v>
      </c>
      <c r="U15" s="36">
        <v>45710</v>
      </c>
      <c r="V15" s="8" t="s">
        <v>249</v>
      </c>
      <c r="W15" s="20">
        <v>45638</v>
      </c>
      <c r="X15" s="14">
        <v>101885</v>
      </c>
      <c r="Y15" s="310">
        <v>48924</v>
      </c>
      <c r="Z15" s="18" t="s">
        <v>82</v>
      </c>
      <c r="AA15" s="16" t="s">
        <v>82</v>
      </c>
      <c r="AB15" s="316">
        <f t="shared" si="0"/>
        <v>333.40502484815022</v>
      </c>
      <c r="AC15" s="30">
        <f t="shared" si="1"/>
        <v>12.786581998895638</v>
      </c>
      <c r="AD15" s="191">
        <f t="shared" si="2"/>
        <v>12.620099392600773</v>
      </c>
      <c r="AE15" s="189" t="s">
        <v>284</v>
      </c>
      <c r="AF15" s="200">
        <v>2016</v>
      </c>
      <c r="AG15" s="27" t="s">
        <v>285</v>
      </c>
    </row>
    <row r="16" spans="1:33" s="7" customFormat="1" ht="18" customHeight="1">
      <c r="A16" s="117" t="s">
        <v>11</v>
      </c>
      <c r="B16" s="118" t="s">
        <v>148</v>
      </c>
      <c r="C16" s="119" t="s">
        <v>23</v>
      </c>
      <c r="D16" s="120" t="s">
        <v>27</v>
      </c>
      <c r="E16" s="205" t="s">
        <v>177</v>
      </c>
      <c r="F16" s="117" t="s">
        <v>97</v>
      </c>
      <c r="G16" s="122">
        <v>39899</v>
      </c>
      <c r="H16" s="123" t="s">
        <v>130</v>
      </c>
      <c r="I16" s="123" t="s">
        <v>223</v>
      </c>
      <c r="J16" s="123" t="s">
        <v>224</v>
      </c>
      <c r="K16" s="205" t="s">
        <v>82</v>
      </c>
      <c r="L16" s="256" t="s">
        <v>260</v>
      </c>
      <c r="M16" s="125">
        <v>42233</v>
      </c>
      <c r="N16" s="125" t="s">
        <v>134</v>
      </c>
      <c r="O16" s="126">
        <v>8950000</v>
      </c>
      <c r="P16" s="127">
        <v>2841625.02</v>
      </c>
      <c r="Q16" s="128">
        <v>2015</v>
      </c>
      <c r="R16" s="300">
        <v>42230</v>
      </c>
      <c r="S16" s="303">
        <v>1270196</v>
      </c>
      <c r="T16" s="131">
        <v>45362</v>
      </c>
      <c r="U16" s="307">
        <v>55937</v>
      </c>
      <c r="V16" s="254" t="s">
        <v>249</v>
      </c>
      <c r="W16" s="300">
        <v>45670</v>
      </c>
      <c r="X16" s="133">
        <v>75009</v>
      </c>
      <c r="Y16" s="311">
        <v>48956</v>
      </c>
      <c r="Z16" s="135" t="s">
        <v>82</v>
      </c>
      <c r="AA16" s="129" t="s">
        <v>82</v>
      </c>
      <c r="AB16" s="317">
        <f t="shared" si="0"/>
        <v>352.049889135255</v>
      </c>
      <c r="AC16" s="137">
        <f t="shared" si="1"/>
        <v>12.572616407982261</v>
      </c>
      <c r="AD16" s="192">
        <f t="shared" si="2"/>
        <v>15.503603104212861</v>
      </c>
      <c r="AE16" s="203" t="s">
        <v>284</v>
      </c>
      <c r="AF16" s="204">
        <v>2016</v>
      </c>
      <c r="AG16" s="205" t="s">
        <v>285</v>
      </c>
    </row>
    <row r="17" spans="1:33" s="7" customFormat="1" ht="18" customHeight="1">
      <c r="A17" s="12" t="s">
        <v>12</v>
      </c>
      <c r="B17" s="23" t="s">
        <v>149</v>
      </c>
      <c r="C17" s="1" t="s">
        <v>23</v>
      </c>
      <c r="D17" s="2" t="s">
        <v>27</v>
      </c>
      <c r="E17" s="27" t="s">
        <v>178</v>
      </c>
      <c r="F17" s="12" t="s">
        <v>97</v>
      </c>
      <c r="G17" s="3">
        <v>39899</v>
      </c>
      <c r="H17" s="9" t="s">
        <v>130</v>
      </c>
      <c r="I17" s="9" t="s">
        <v>225</v>
      </c>
      <c r="J17" s="9" t="s">
        <v>226</v>
      </c>
      <c r="K17" s="27" t="s">
        <v>82</v>
      </c>
      <c r="L17" s="215" t="s">
        <v>261</v>
      </c>
      <c r="M17" s="253">
        <v>42247</v>
      </c>
      <c r="N17" s="253" t="s">
        <v>134</v>
      </c>
      <c r="O17" s="78">
        <v>8950000</v>
      </c>
      <c r="P17" s="78">
        <v>2841625.02</v>
      </c>
      <c r="Q17" s="1">
        <v>2015</v>
      </c>
      <c r="R17" s="20">
        <v>42244</v>
      </c>
      <c r="S17" s="302">
        <v>1156852</v>
      </c>
      <c r="T17" s="308">
        <v>43386</v>
      </c>
      <c r="U17" s="36">
        <v>43451</v>
      </c>
      <c r="V17" s="8" t="s">
        <v>249</v>
      </c>
      <c r="W17" s="20">
        <v>45838</v>
      </c>
      <c r="X17" s="14">
        <v>273</v>
      </c>
      <c r="Y17" s="310">
        <v>48840</v>
      </c>
      <c r="Z17" s="12" t="s">
        <v>82</v>
      </c>
      <c r="AA17" s="16" t="s">
        <v>82</v>
      </c>
      <c r="AB17" s="318">
        <f t="shared" si="0"/>
        <v>321.8842515303283</v>
      </c>
      <c r="AC17" s="30">
        <f t="shared" si="1"/>
        <v>12.071786310517529</v>
      </c>
      <c r="AD17" s="191">
        <f t="shared" si="2"/>
        <v>12.089872008903729</v>
      </c>
      <c r="AE17" s="189" t="s">
        <v>284</v>
      </c>
      <c r="AF17" s="200">
        <v>2016</v>
      </c>
      <c r="AG17" s="27" t="s">
        <v>285</v>
      </c>
    </row>
    <row r="18" spans="1:33" s="7" customFormat="1" ht="18" customHeight="1">
      <c r="A18" s="12" t="s">
        <v>13</v>
      </c>
      <c r="B18" s="23" t="s">
        <v>26</v>
      </c>
      <c r="C18" s="1" t="s">
        <v>23</v>
      </c>
      <c r="D18" s="2" t="s">
        <v>27</v>
      </c>
      <c r="E18" s="27" t="s">
        <v>84</v>
      </c>
      <c r="F18" s="12" t="s">
        <v>97</v>
      </c>
      <c r="G18" s="3">
        <v>39899</v>
      </c>
      <c r="H18" s="9" t="s">
        <v>130</v>
      </c>
      <c r="I18" s="9" t="s">
        <v>98</v>
      </c>
      <c r="J18" s="9" t="s">
        <v>99</v>
      </c>
      <c r="K18" s="27" t="s">
        <v>82</v>
      </c>
      <c r="L18" s="215" t="s">
        <v>105</v>
      </c>
      <c r="M18" s="253">
        <v>42346</v>
      </c>
      <c r="N18" s="253" t="s">
        <v>134</v>
      </c>
      <c r="O18" s="78">
        <f>10701000/123%</f>
        <v>8700000</v>
      </c>
      <c r="P18" s="78">
        <v>2965250</v>
      </c>
      <c r="Q18" s="1">
        <v>2015</v>
      </c>
      <c r="R18" s="20">
        <v>42339</v>
      </c>
      <c r="S18" s="302">
        <v>1076531</v>
      </c>
      <c r="T18" s="308">
        <v>44448</v>
      </c>
      <c r="U18" s="36">
        <v>44423</v>
      </c>
      <c r="V18" s="8" t="s">
        <v>249</v>
      </c>
      <c r="W18" s="20">
        <v>45702</v>
      </c>
      <c r="X18" s="14">
        <v>34105</v>
      </c>
      <c r="Y18" s="312">
        <v>48912</v>
      </c>
      <c r="Z18" s="12" t="s">
        <v>82</v>
      </c>
      <c r="AA18" s="16" t="s">
        <v>82</v>
      </c>
      <c r="AB18" s="319">
        <f t="shared" si="0"/>
        <v>307.66819091168907</v>
      </c>
      <c r="AC18" s="156">
        <f t="shared" si="1"/>
        <v>12.703058016576165</v>
      </c>
      <c r="AD18" s="195">
        <f t="shared" si="2"/>
        <v>12.695913118033724</v>
      </c>
      <c r="AE18" s="189" t="s">
        <v>284</v>
      </c>
      <c r="AF18" s="200">
        <v>2016</v>
      </c>
      <c r="AG18" s="27" t="s">
        <v>285</v>
      </c>
    </row>
    <row r="19" spans="1:33" s="7" customFormat="1" ht="18" customHeight="1">
      <c r="A19" s="48" t="s">
        <v>14</v>
      </c>
      <c r="B19" s="50" t="s">
        <v>28</v>
      </c>
      <c r="C19" s="113" t="s">
        <v>23</v>
      </c>
      <c r="D19" s="51" t="s">
        <v>27</v>
      </c>
      <c r="E19" s="83" t="s">
        <v>85</v>
      </c>
      <c r="F19" s="48" t="s">
        <v>97</v>
      </c>
      <c r="G19" s="61">
        <v>39899</v>
      </c>
      <c r="H19" s="53" t="s">
        <v>130</v>
      </c>
      <c r="I19" s="53" t="s">
        <v>100</v>
      </c>
      <c r="J19" s="53" t="s">
        <v>101</v>
      </c>
      <c r="K19" s="83" t="s">
        <v>82</v>
      </c>
      <c r="L19" s="257" t="s">
        <v>106</v>
      </c>
      <c r="M19" s="56">
        <v>42346</v>
      </c>
      <c r="N19" s="56" t="s">
        <v>134</v>
      </c>
      <c r="O19" s="74">
        <f>10701000/123%</f>
        <v>8700000</v>
      </c>
      <c r="P19" s="80">
        <v>2965250</v>
      </c>
      <c r="Q19" s="77">
        <v>2015</v>
      </c>
      <c r="R19" s="71">
        <v>42339</v>
      </c>
      <c r="S19" s="304">
        <v>1077832</v>
      </c>
      <c r="T19" s="59">
        <v>41690</v>
      </c>
      <c r="U19" s="60">
        <v>44698</v>
      </c>
      <c r="V19" s="113" t="s">
        <v>249</v>
      </c>
      <c r="W19" s="71">
        <v>45748</v>
      </c>
      <c r="X19" s="62">
        <v>37233</v>
      </c>
      <c r="Y19" s="313">
        <v>48669</v>
      </c>
      <c r="Z19" s="107" t="s">
        <v>82</v>
      </c>
      <c r="AA19" s="109" t="s">
        <v>82</v>
      </c>
      <c r="AB19" s="320">
        <f t="shared" si="0"/>
        <v>308.04001143183768</v>
      </c>
      <c r="AC19" s="160">
        <f t="shared" si="1"/>
        <v>11.914832809374106</v>
      </c>
      <c r="AD19" s="197">
        <f t="shared" si="2"/>
        <v>12.774507002000572</v>
      </c>
      <c r="AE19" s="251" t="s">
        <v>284</v>
      </c>
      <c r="AF19" s="252">
        <v>2016</v>
      </c>
      <c r="AG19" s="83" t="s">
        <v>285</v>
      </c>
    </row>
    <row r="20" spans="1:33" s="7" customFormat="1" ht="18" customHeight="1" thickBot="1">
      <c r="A20" s="13" t="s">
        <v>120</v>
      </c>
      <c r="B20" s="24" t="s">
        <v>29</v>
      </c>
      <c r="C20" s="4" t="s">
        <v>23</v>
      </c>
      <c r="D20" s="5" t="s">
        <v>27</v>
      </c>
      <c r="E20" s="42" t="s">
        <v>104</v>
      </c>
      <c r="F20" s="13" t="s">
        <v>97</v>
      </c>
      <c r="G20" s="41">
        <v>39899</v>
      </c>
      <c r="H20" s="6" t="s">
        <v>130</v>
      </c>
      <c r="I20" s="6" t="s">
        <v>102</v>
      </c>
      <c r="J20" s="6" t="s">
        <v>103</v>
      </c>
      <c r="K20" s="42" t="s">
        <v>82</v>
      </c>
      <c r="L20" s="216" t="s">
        <v>107</v>
      </c>
      <c r="M20" s="26">
        <v>42360</v>
      </c>
      <c r="N20" s="26" t="s">
        <v>134</v>
      </c>
      <c r="O20" s="73">
        <f>10701000/123%</f>
        <v>8700000</v>
      </c>
      <c r="P20" s="79">
        <v>2965250</v>
      </c>
      <c r="Q20" s="76">
        <v>2015</v>
      </c>
      <c r="R20" s="21">
        <v>42356</v>
      </c>
      <c r="S20" s="305">
        <v>1111107</v>
      </c>
      <c r="T20" s="43">
        <v>44013</v>
      </c>
      <c r="U20" s="44">
        <v>49811</v>
      </c>
      <c r="V20" s="82" t="s">
        <v>249</v>
      </c>
      <c r="W20" s="21">
        <v>45791</v>
      </c>
      <c r="X20" s="15">
        <v>9932</v>
      </c>
      <c r="Y20" s="314">
        <v>48712</v>
      </c>
      <c r="Z20" s="19" t="s">
        <v>82</v>
      </c>
      <c r="AA20" s="17" t="s">
        <v>82</v>
      </c>
      <c r="AB20" s="321">
        <f t="shared" si="0"/>
        <v>319.10022975301553</v>
      </c>
      <c r="AC20" s="158">
        <f t="shared" si="1"/>
        <v>12.640149339460081</v>
      </c>
      <c r="AD20" s="196">
        <f t="shared" si="2"/>
        <v>14.305284319356691</v>
      </c>
      <c r="AE20" s="190" t="s">
        <v>284</v>
      </c>
      <c r="AF20" s="202">
        <v>2016</v>
      </c>
      <c r="AG20" s="42" t="s">
        <v>285</v>
      </c>
    </row>
    <row r="21" spans="1:33" s="7" customFormat="1" ht="18" customHeight="1">
      <c r="A21" s="48" t="s">
        <v>121</v>
      </c>
      <c r="B21" s="50" t="s">
        <v>30</v>
      </c>
      <c r="C21" s="49" t="s">
        <v>23</v>
      </c>
      <c r="D21" s="51" t="s">
        <v>31</v>
      </c>
      <c r="E21" s="83" t="s">
        <v>86</v>
      </c>
      <c r="F21" s="49" t="s">
        <v>42</v>
      </c>
      <c r="G21" s="61">
        <v>40847</v>
      </c>
      <c r="H21" s="53" t="s">
        <v>130</v>
      </c>
      <c r="I21" s="53" t="s">
        <v>39</v>
      </c>
      <c r="J21" s="53" t="s">
        <v>49</v>
      </c>
      <c r="K21" s="53" t="s">
        <v>50</v>
      </c>
      <c r="L21" s="55" t="s">
        <v>67</v>
      </c>
      <c r="M21" s="56">
        <v>42121</v>
      </c>
      <c r="N21" s="56" t="s">
        <v>134</v>
      </c>
      <c r="O21" s="74">
        <v>9530000</v>
      </c>
      <c r="P21" s="80">
        <v>2803408.32</v>
      </c>
      <c r="Q21" s="77">
        <v>2015</v>
      </c>
      <c r="R21" s="109">
        <v>42114</v>
      </c>
      <c r="S21" s="58">
        <v>1087193</v>
      </c>
      <c r="T21" s="59">
        <v>50764</v>
      </c>
      <c r="U21" s="60">
        <v>46728</v>
      </c>
      <c r="V21" s="48" t="s">
        <v>249</v>
      </c>
      <c r="W21" s="109">
        <v>45510</v>
      </c>
      <c r="X21" s="62">
        <v>45847</v>
      </c>
      <c r="Y21" s="100">
        <v>48796</v>
      </c>
      <c r="Z21" s="107" t="s">
        <v>82</v>
      </c>
      <c r="AA21" s="71" t="s">
        <v>82</v>
      </c>
      <c r="AB21" s="159">
        <f t="shared" si="0"/>
        <v>291.94226638023633</v>
      </c>
      <c r="AC21" s="160">
        <f t="shared" si="1"/>
        <v>13.631578947368421</v>
      </c>
      <c r="AD21" s="197">
        <f t="shared" si="2"/>
        <v>12.547798066595059</v>
      </c>
      <c r="AE21" s="188" t="s">
        <v>284</v>
      </c>
      <c r="AF21" s="201">
        <v>2016</v>
      </c>
      <c r="AG21" s="141" t="s">
        <v>285</v>
      </c>
    </row>
    <row r="22" spans="1:33" s="7" customFormat="1" ht="18" customHeight="1">
      <c r="A22" s="12" t="s">
        <v>122</v>
      </c>
      <c r="B22" s="23" t="s">
        <v>32</v>
      </c>
      <c r="C22" s="1" t="s">
        <v>23</v>
      </c>
      <c r="D22" s="2" t="s">
        <v>31</v>
      </c>
      <c r="E22" s="27" t="s">
        <v>87</v>
      </c>
      <c r="F22" s="1" t="s">
        <v>42</v>
      </c>
      <c r="G22" s="3">
        <v>40847</v>
      </c>
      <c r="H22" s="9" t="s">
        <v>130</v>
      </c>
      <c r="I22" s="9" t="s">
        <v>51</v>
      </c>
      <c r="J22" s="9" t="s">
        <v>52</v>
      </c>
      <c r="K22" s="9" t="s">
        <v>53</v>
      </c>
      <c r="L22" s="28" t="s">
        <v>68</v>
      </c>
      <c r="M22" s="25">
        <v>42142</v>
      </c>
      <c r="N22" s="25" t="s">
        <v>134</v>
      </c>
      <c r="O22" s="72">
        <v>9530000</v>
      </c>
      <c r="P22" s="78">
        <v>2858999.98</v>
      </c>
      <c r="Q22" s="75">
        <v>2015</v>
      </c>
      <c r="R22" s="16">
        <v>42124</v>
      </c>
      <c r="S22" s="37">
        <v>1177250</v>
      </c>
      <c r="T22" s="35">
        <v>46283</v>
      </c>
      <c r="U22" s="36">
        <v>48058</v>
      </c>
      <c r="V22" s="12" t="s">
        <v>249</v>
      </c>
      <c r="W22" s="16">
        <v>45359</v>
      </c>
      <c r="X22" s="14">
        <v>181200</v>
      </c>
      <c r="Y22" s="98">
        <v>48645</v>
      </c>
      <c r="Z22" s="18" t="s">
        <v>82</v>
      </c>
      <c r="AA22" s="20" t="s">
        <v>82</v>
      </c>
      <c r="AB22" s="155">
        <f t="shared" si="0"/>
        <v>316.97630586968228</v>
      </c>
      <c r="AC22" s="156">
        <f t="shared" si="1"/>
        <v>12.461766289714593</v>
      </c>
      <c r="AD22" s="195">
        <f t="shared" si="2"/>
        <v>12.939687668282176</v>
      </c>
      <c r="AE22" s="189" t="s">
        <v>284</v>
      </c>
      <c r="AF22" s="200">
        <v>2016</v>
      </c>
      <c r="AG22" s="27" t="s">
        <v>285</v>
      </c>
    </row>
    <row r="23" spans="1:33" s="7" customFormat="1" ht="18" customHeight="1">
      <c r="A23" s="12" t="s">
        <v>150</v>
      </c>
      <c r="B23" s="23" t="s">
        <v>33</v>
      </c>
      <c r="C23" s="1" t="s">
        <v>23</v>
      </c>
      <c r="D23" s="2" t="s">
        <v>31</v>
      </c>
      <c r="E23" s="27" t="s">
        <v>88</v>
      </c>
      <c r="F23" s="1" t="s">
        <v>42</v>
      </c>
      <c r="G23" s="3">
        <v>40847</v>
      </c>
      <c r="H23" s="9" t="s">
        <v>130</v>
      </c>
      <c r="I23" s="9" t="s">
        <v>54</v>
      </c>
      <c r="J23" s="9" t="s">
        <v>56</v>
      </c>
      <c r="K23" s="9" t="s">
        <v>57</v>
      </c>
      <c r="L23" s="28" t="s">
        <v>69</v>
      </c>
      <c r="M23" s="25">
        <v>42149</v>
      </c>
      <c r="N23" s="25" t="s">
        <v>134</v>
      </c>
      <c r="O23" s="72">
        <v>9530000</v>
      </c>
      <c r="P23" s="78">
        <v>2858999.98</v>
      </c>
      <c r="Q23" s="75">
        <v>2015</v>
      </c>
      <c r="R23" s="16">
        <v>42138</v>
      </c>
      <c r="S23" s="37">
        <v>1251196</v>
      </c>
      <c r="T23" s="35">
        <v>49393</v>
      </c>
      <c r="U23" s="36">
        <v>47787</v>
      </c>
      <c r="V23" s="12" t="s">
        <v>249</v>
      </c>
      <c r="W23" s="16">
        <v>45270</v>
      </c>
      <c r="X23" s="14">
        <v>215278</v>
      </c>
      <c r="Y23" s="98">
        <v>48555</v>
      </c>
      <c r="Z23" s="18" t="s">
        <v>82</v>
      </c>
      <c r="AA23" s="20" t="s">
        <v>82</v>
      </c>
      <c r="AB23" s="155">
        <f t="shared" si="0"/>
        <v>338.16108108108108</v>
      </c>
      <c r="AC23" s="156">
        <f t="shared" si="1"/>
        <v>13.34945945945946</v>
      </c>
      <c r="AD23" s="195">
        <f t="shared" si="2"/>
        <v>12.915405405405405</v>
      </c>
      <c r="AE23" s="189" t="s">
        <v>284</v>
      </c>
      <c r="AF23" s="200">
        <v>2016</v>
      </c>
      <c r="AG23" s="27" t="s">
        <v>285</v>
      </c>
    </row>
    <row r="24" spans="1:33" s="7" customFormat="1" ht="18" customHeight="1">
      <c r="A24" s="12" t="s">
        <v>151</v>
      </c>
      <c r="B24" s="23" t="s">
        <v>34</v>
      </c>
      <c r="C24" s="1" t="s">
        <v>23</v>
      </c>
      <c r="D24" s="2" t="s">
        <v>31</v>
      </c>
      <c r="E24" s="27" t="s">
        <v>89</v>
      </c>
      <c r="F24" s="1" t="s">
        <v>42</v>
      </c>
      <c r="G24" s="3">
        <v>40847</v>
      </c>
      <c r="H24" s="9" t="s">
        <v>130</v>
      </c>
      <c r="I24" s="9" t="s">
        <v>55</v>
      </c>
      <c r="J24" s="9" t="s">
        <v>58</v>
      </c>
      <c r="K24" s="9" t="s">
        <v>59</v>
      </c>
      <c r="L24" s="28" t="s">
        <v>70</v>
      </c>
      <c r="M24" s="25">
        <v>42166</v>
      </c>
      <c r="N24" s="25" t="s">
        <v>134</v>
      </c>
      <c r="O24" s="72">
        <v>9530000</v>
      </c>
      <c r="P24" s="78">
        <v>2914591.65</v>
      </c>
      <c r="Q24" s="75">
        <v>2015</v>
      </c>
      <c r="R24" s="16">
        <v>42152</v>
      </c>
      <c r="S24" s="37">
        <v>1357416</v>
      </c>
      <c r="T24" s="35">
        <v>51862</v>
      </c>
      <c r="U24" s="36">
        <v>52915</v>
      </c>
      <c r="V24" s="12" t="s">
        <v>249</v>
      </c>
      <c r="W24" s="16">
        <v>45412</v>
      </c>
      <c r="X24" s="14">
        <v>176283</v>
      </c>
      <c r="Y24" s="98">
        <v>48698</v>
      </c>
      <c r="Z24" s="18" t="s">
        <v>82</v>
      </c>
      <c r="AA24" s="20" t="s">
        <v>82</v>
      </c>
      <c r="AB24" s="155">
        <f t="shared" si="0"/>
        <v>368.26261530113942</v>
      </c>
      <c r="AC24" s="156">
        <f t="shared" si="1"/>
        <v>14.069994574064026</v>
      </c>
      <c r="AD24" s="195">
        <f t="shared" si="2"/>
        <v>14.355670103092784</v>
      </c>
      <c r="AE24" s="189" t="s">
        <v>284</v>
      </c>
      <c r="AF24" s="200">
        <v>2016</v>
      </c>
      <c r="AG24" s="27" t="s">
        <v>285</v>
      </c>
    </row>
    <row r="25" spans="1:33" s="7" customFormat="1" ht="18" customHeight="1">
      <c r="A25" s="12" t="s">
        <v>152</v>
      </c>
      <c r="B25" s="23" t="s">
        <v>35</v>
      </c>
      <c r="C25" s="1" t="s">
        <v>23</v>
      </c>
      <c r="D25" s="2" t="s">
        <v>31</v>
      </c>
      <c r="E25" s="27" t="s">
        <v>90</v>
      </c>
      <c r="F25" s="1" t="s">
        <v>42</v>
      </c>
      <c r="G25" s="3">
        <v>40847</v>
      </c>
      <c r="H25" s="9" t="s">
        <v>130</v>
      </c>
      <c r="I25" s="9" t="s">
        <v>46</v>
      </c>
      <c r="J25" s="9" t="s">
        <v>47</v>
      </c>
      <c r="K25" s="9" t="s">
        <v>48</v>
      </c>
      <c r="L25" s="28" t="s">
        <v>71</v>
      </c>
      <c r="M25" s="25">
        <v>42185</v>
      </c>
      <c r="N25" s="25" t="s">
        <v>134</v>
      </c>
      <c r="O25" s="72">
        <v>9530000</v>
      </c>
      <c r="P25" s="78">
        <v>2914591.65</v>
      </c>
      <c r="Q25" s="75">
        <v>2015</v>
      </c>
      <c r="R25" s="16">
        <v>42174</v>
      </c>
      <c r="S25" s="37">
        <v>1324525</v>
      </c>
      <c r="T25" s="35">
        <v>51694</v>
      </c>
      <c r="U25" s="36">
        <v>51566</v>
      </c>
      <c r="V25" s="12" t="s">
        <v>249</v>
      </c>
      <c r="W25" s="16">
        <v>45384</v>
      </c>
      <c r="X25" s="14">
        <v>177533</v>
      </c>
      <c r="Y25" s="98">
        <v>48670</v>
      </c>
      <c r="Z25" s="18" t="s">
        <v>82</v>
      </c>
      <c r="AA25" s="20" t="s">
        <v>82</v>
      </c>
      <c r="AB25" s="155">
        <f t="shared" si="0"/>
        <v>361.49699781659388</v>
      </c>
      <c r="AC25" s="156">
        <f t="shared" si="1"/>
        <v>14.108624454148472</v>
      </c>
      <c r="AD25" s="195">
        <f t="shared" si="2"/>
        <v>14.073689956331878</v>
      </c>
      <c r="AE25" s="189" t="s">
        <v>284</v>
      </c>
      <c r="AF25" s="200">
        <v>2016</v>
      </c>
      <c r="AG25" s="27" t="s">
        <v>285</v>
      </c>
    </row>
    <row r="26" spans="1:33" s="7" customFormat="1" ht="18" customHeight="1">
      <c r="A26" s="12" t="s">
        <v>153</v>
      </c>
      <c r="B26" s="23" t="s">
        <v>36</v>
      </c>
      <c r="C26" s="1" t="s">
        <v>23</v>
      </c>
      <c r="D26" s="2" t="s">
        <v>31</v>
      </c>
      <c r="E26" s="27" t="s">
        <v>91</v>
      </c>
      <c r="F26" s="1" t="s">
        <v>42</v>
      </c>
      <c r="G26" s="3">
        <v>40847</v>
      </c>
      <c r="H26" s="9" t="s">
        <v>130</v>
      </c>
      <c r="I26" s="9" t="s">
        <v>72</v>
      </c>
      <c r="J26" s="9" t="s">
        <v>73</v>
      </c>
      <c r="K26" s="9" t="s">
        <v>74</v>
      </c>
      <c r="L26" s="28" t="s">
        <v>66</v>
      </c>
      <c r="M26" s="25">
        <v>42209</v>
      </c>
      <c r="N26" s="25" t="s">
        <v>134</v>
      </c>
      <c r="O26" s="72">
        <v>9530000</v>
      </c>
      <c r="P26" s="78">
        <v>2970183.32</v>
      </c>
      <c r="Q26" s="75">
        <v>2015</v>
      </c>
      <c r="R26" s="16">
        <v>42194</v>
      </c>
      <c r="S26" s="37">
        <v>1289646</v>
      </c>
      <c r="T26" s="35">
        <v>49266</v>
      </c>
      <c r="U26" s="36">
        <v>47188</v>
      </c>
      <c r="V26" s="12" t="s">
        <v>249</v>
      </c>
      <c r="W26" s="16">
        <v>45465</v>
      </c>
      <c r="X26" s="14">
        <v>132198</v>
      </c>
      <c r="Y26" s="98">
        <v>48751</v>
      </c>
      <c r="Z26" s="18" t="s">
        <v>82</v>
      </c>
      <c r="AA26" s="20" t="s">
        <v>82</v>
      </c>
      <c r="AB26" s="155">
        <f t="shared" si="0"/>
        <v>353.90944017563118</v>
      </c>
      <c r="AC26" s="156">
        <f t="shared" si="1"/>
        <v>13.519758507135016</v>
      </c>
      <c r="AD26" s="195">
        <f t="shared" si="2"/>
        <v>12.949506037321624</v>
      </c>
      <c r="AE26" s="189" t="s">
        <v>284</v>
      </c>
      <c r="AF26" s="200">
        <v>2016</v>
      </c>
      <c r="AG26" s="27" t="s">
        <v>285</v>
      </c>
    </row>
    <row r="27" spans="1:33" s="7" customFormat="1" ht="18" customHeight="1" thickBot="1">
      <c r="A27" s="117" t="s">
        <v>154</v>
      </c>
      <c r="B27" s="118" t="s">
        <v>37</v>
      </c>
      <c r="C27" s="119" t="s">
        <v>23</v>
      </c>
      <c r="D27" s="120" t="s">
        <v>31</v>
      </c>
      <c r="E27" s="205" t="s">
        <v>92</v>
      </c>
      <c r="F27" s="119" t="s">
        <v>42</v>
      </c>
      <c r="G27" s="122">
        <v>40847</v>
      </c>
      <c r="H27" s="123" t="s">
        <v>130</v>
      </c>
      <c r="I27" s="123" t="s">
        <v>75</v>
      </c>
      <c r="J27" s="123" t="s">
        <v>76</v>
      </c>
      <c r="K27" s="123" t="s">
        <v>77</v>
      </c>
      <c r="L27" s="124" t="s">
        <v>93</v>
      </c>
      <c r="M27" s="125">
        <v>42228</v>
      </c>
      <c r="N27" s="125" t="s">
        <v>134</v>
      </c>
      <c r="O27" s="126">
        <v>9530000</v>
      </c>
      <c r="P27" s="127">
        <v>3025774.98</v>
      </c>
      <c r="Q27" s="128">
        <v>2015</v>
      </c>
      <c r="R27" s="129">
        <v>42216</v>
      </c>
      <c r="S27" s="130">
        <v>1344007</v>
      </c>
      <c r="T27" s="131">
        <v>52725</v>
      </c>
      <c r="U27" s="307">
        <v>52576</v>
      </c>
      <c r="V27" s="117" t="s">
        <v>249</v>
      </c>
      <c r="W27" s="129">
        <v>45461</v>
      </c>
      <c r="X27" s="133">
        <v>146373</v>
      </c>
      <c r="Y27" s="322">
        <v>48747</v>
      </c>
      <c r="Z27" s="135" t="s">
        <v>82</v>
      </c>
      <c r="AA27" s="129" t="s">
        <v>82</v>
      </c>
      <c r="AB27" s="323">
        <f t="shared" si="0"/>
        <v>371.06764218663722</v>
      </c>
      <c r="AC27" s="324">
        <f t="shared" si="1"/>
        <v>14.556874654886803</v>
      </c>
      <c r="AD27" s="325">
        <f t="shared" si="2"/>
        <v>14.515737161789067</v>
      </c>
      <c r="AE27" s="203" t="s">
        <v>284</v>
      </c>
      <c r="AF27" s="204">
        <v>2016</v>
      </c>
      <c r="AG27" s="205" t="s">
        <v>285</v>
      </c>
    </row>
    <row r="28" spans="1:33" s="7" customFormat="1" ht="18" customHeight="1">
      <c r="A28" s="96" t="s">
        <v>155</v>
      </c>
      <c r="B28" s="138" t="s">
        <v>15</v>
      </c>
      <c r="C28" s="139" t="s">
        <v>23</v>
      </c>
      <c r="D28" s="140" t="s">
        <v>18</v>
      </c>
      <c r="E28" s="170" t="s">
        <v>94</v>
      </c>
      <c r="F28" s="139" t="s">
        <v>45</v>
      </c>
      <c r="G28" s="171">
        <v>40906</v>
      </c>
      <c r="H28" s="143" t="s">
        <v>130</v>
      </c>
      <c r="I28" s="143" t="s">
        <v>40</v>
      </c>
      <c r="J28" s="143" t="s">
        <v>62</v>
      </c>
      <c r="K28" s="143" t="s">
        <v>82</v>
      </c>
      <c r="L28" s="144" t="s">
        <v>20</v>
      </c>
      <c r="M28" s="145">
        <v>40522</v>
      </c>
      <c r="N28" s="145" t="s">
        <v>134</v>
      </c>
      <c r="O28" s="146">
        <v>5750000</v>
      </c>
      <c r="P28" s="147">
        <v>0</v>
      </c>
      <c r="Q28" s="148">
        <v>2010</v>
      </c>
      <c r="R28" s="174">
        <v>40492</v>
      </c>
      <c r="S28" s="149">
        <v>1810930</v>
      </c>
      <c r="T28" s="150">
        <v>68485</v>
      </c>
      <c r="U28" s="306">
        <v>65545</v>
      </c>
      <c r="V28" s="96" t="s">
        <v>249</v>
      </c>
      <c r="W28" s="142">
        <v>43881</v>
      </c>
      <c r="X28" s="326">
        <v>705161</v>
      </c>
      <c r="Y28" s="114">
        <v>47066</v>
      </c>
      <c r="Z28" s="96" t="s">
        <v>250</v>
      </c>
      <c r="AA28" s="97">
        <v>47065</v>
      </c>
      <c r="AB28" s="327">
        <f t="shared" si="0"/>
        <v>338.74485596707819</v>
      </c>
      <c r="AC28" s="328">
        <f t="shared" si="1"/>
        <v>12.810512532734755</v>
      </c>
      <c r="AD28" s="329">
        <f t="shared" si="2"/>
        <v>12.260568649457538</v>
      </c>
      <c r="AE28" s="188" t="s">
        <v>284</v>
      </c>
      <c r="AF28" s="201">
        <v>2016</v>
      </c>
      <c r="AG28" s="141" t="s">
        <v>285</v>
      </c>
    </row>
    <row r="29" spans="1:33" s="7" customFormat="1" ht="18" customHeight="1" thickBot="1">
      <c r="A29" s="13" t="s">
        <v>156</v>
      </c>
      <c r="B29" s="24" t="s">
        <v>16</v>
      </c>
      <c r="C29" s="4" t="s">
        <v>23</v>
      </c>
      <c r="D29" s="5" t="s">
        <v>18</v>
      </c>
      <c r="E29" s="69" t="s">
        <v>95</v>
      </c>
      <c r="F29" s="4" t="s">
        <v>45</v>
      </c>
      <c r="G29" s="68">
        <v>40906</v>
      </c>
      <c r="H29" s="6" t="s">
        <v>130</v>
      </c>
      <c r="I29" s="6" t="s">
        <v>60</v>
      </c>
      <c r="J29" s="6" t="s">
        <v>63</v>
      </c>
      <c r="K29" s="6" t="s">
        <v>82</v>
      </c>
      <c r="L29" s="29" t="s">
        <v>21</v>
      </c>
      <c r="M29" s="26">
        <v>40522</v>
      </c>
      <c r="N29" s="26" t="s">
        <v>134</v>
      </c>
      <c r="O29" s="73">
        <v>5750000</v>
      </c>
      <c r="P29" s="79">
        <v>0</v>
      </c>
      <c r="Q29" s="76">
        <v>2010</v>
      </c>
      <c r="R29" s="70">
        <v>40492</v>
      </c>
      <c r="S29" s="38">
        <v>1670841</v>
      </c>
      <c r="T29" s="43">
        <v>62020</v>
      </c>
      <c r="U29" s="44">
        <v>63218</v>
      </c>
      <c r="V29" s="13" t="s">
        <v>249</v>
      </c>
      <c r="W29" s="41">
        <v>44011</v>
      </c>
      <c r="X29" s="112">
        <v>629719</v>
      </c>
      <c r="Y29" s="40">
        <v>47297</v>
      </c>
      <c r="Z29" s="92" t="s">
        <v>250</v>
      </c>
      <c r="AA29" s="330">
        <v>47296</v>
      </c>
      <c r="AB29" s="157">
        <f t="shared" si="0"/>
        <v>312.54040404040404</v>
      </c>
      <c r="AC29" s="158">
        <f t="shared" si="1"/>
        <v>11.601197156752713</v>
      </c>
      <c r="AD29" s="196">
        <f t="shared" si="2"/>
        <v>11.825289936401047</v>
      </c>
      <c r="AE29" s="190" t="s">
        <v>284</v>
      </c>
      <c r="AF29" s="202">
        <v>2016</v>
      </c>
      <c r="AG29" s="42" t="s">
        <v>285</v>
      </c>
    </row>
    <row r="30" spans="1:33" s="7" customFormat="1" ht="18" customHeight="1">
      <c r="A30" s="48" t="s">
        <v>157</v>
      </c>
      <c r="B30" s="50" t="s">
        <v>17</v>
      </c>
      <c r="C30" s="49" t="s">
        <v>23</v>
      </c>
      <c r="D30" s="51" t="s">
        <v>19</v>
      </c>
      <c r="E30" s="54" t="s">
        <v>94</v>
      </c>
      <c r="F30" s="49" t="s">
        <v>44</v>
      </c>
      <c r="G30" s="52">
        <v>40933</v>
      </c>
      <c r="H30" s="53" t="s">
        <v>130</v>
      </c>
      <c r="I30" s="53" t="s">
        <v>61</v>
      </c>
      <c r="J30" s="53" t="s">
        <v>64</v>
      </c>
      <c r="K30" s="53" t="s">
        <v>65</v>
      </c>
      <c r="L30" s="55" t="s">
        <v>22</v>
      </c>
      <c r="M30" s="56">
        <v>40526</v>
      </c>
      <c r="N30" s="56" t="s">
        <v>134</v>
      </c>
      <c r="O30" s="74">
        <v>7450000</v>
      </c>
      <c r="P30" s="80">
        <v>0</v>
      </c>
      <c r="Q30" s="77">
        <v>2010</v>
      </c>
      <c r="R30" s="57">
        <v>40511</v>
      </c>
      <c r="S30" s="58">
        <v>1996551</v>
      </c>
      <c r="T30" s="59">
        <v>75059</v>
      </c>
      <c r="U30" s="60">
        <v>73999</v>
      </c>
      <c r="V30" s="48" t="s">
        <v>249</v>
      </c>
      <c r="W30" s="61">
        <v>43791</v>
      </c>
      <c r="X30" s="111">
        <v>796680</v>
      </c>
      <c r="Y30" s="268">
        <v>47078</v>
      </c>
      <c r="Z30" s="48" t="s">
        <v>250</v>
      </c>
      <c r="AA30" s="109">
        <v>47077</v>
      </c>
      <c r="AB30" s="159">
        <f t="shared" si="0"/>
        <v>374.79838558287969</v>
      </c>
      <c r="AC30" s="160">
        <f t="shared" si="1"/>
        <v>14.09029472498592</v>
      </c>
      <c r="AD30" s="320">
        <f t="shared" si="2"/>
        <v>13.891308428759151</v>
      </c>
      <c r="AE30" s="251" t="s">
        <v>284</v>
      </c>
      <c r="AF30" s="252">
        <v>2016</v>
      </c>
      <c r="AG30" s="83" t="s">
        <v>285</v>
      </c>
    </row>
    <row r="31" spans="1:33" s="7" customFormat="1" ht="18" customHeight="1">
      <c r="A31" s="12" t="s">
        <v>158</v>
      </c>
      <c r="B31" s="23" t="s">
        <v>163</v>
      </c>
      <c r="C31" s="49" t="s">
        <v>23</v>
      </c>
      <c r="D31" s="2" t="s">
        <v>19</v>
      </c>
      <c r="E31" s="66" t="s">
        <v>95</v>
      </c>
      <c r="F31" s="1" t="s">
        <v>44</v>
      </c>
      <c r="G31" s="65">
        <v>40933</v>
      </c>
      <c r="H31" s="53" t="s">
        <v>130</v>
      </c>
      <c r="I31" s="87" t="s">
        <v>227</v>
      </c>
      <c r="J31" s="87" t="s">
        <v>228</v>
      </c>
      <c r="K31" s="87" t="s">
        <v>229</v>
      </c>
      <c r="L31" s="28" t="s">
        <v>263</v>
      </c>
      <c r="M31" s="56">
        <v>40526</v>
      </c>
      <c r="N31" s="56" t="s">
        <v>134</v>
      </c>
      <c r="O31" s="72">
        <v>7450000</v>
      </c>
      <c r="P31" s="80">
        <v>0</v>
      </c>
      <c r="Q31" s="77">
        <v>2010</v>
      </c>
      <c r="R31" s="57">
        <v>40511</v>
      </c>
      <c r="S31" s="58">
        <v>2090752</v>
      </c>
      <c r="T31" s="59">
        <v>73959</v>
      </c>
      <c r="U31" s="60">
        <v>73030</v>
      </c>
      <c r="V31" s="12" t="s">
        <v>249</v>
      </c>
      <c r="W31" s="61">
        <v>43651</v>
      </c>
      <c r="X31" s="111">
        <v>954558</v>
      </c>
      <c r="Y31" s="100">
        <v>46790</v>
      </c>
      <c r="Z31" s="48" t="s">
        <v>250</v>
      </c>
      <c r="AA31" s="109">
        <v>46789</v>
      </c>
      <c r="AB31" s="63">
        <f t="shared" si="0"/>
        <v>392.48207246104749</v>
      </c>
      <c r="AC31" s="64">
        <f t="shared" si="1"/>
        <v>13.883799511920406</v>
      </c>
      <c r="AD31" s="198">
        <f t="shared" si="2"/>
        <v>13.70940491834053</v>
      </c>
      <c r="AE31" s="189" t="s">
        <v>284</v>
      </c>
      <c r="AF31" s="200">
        <v>2016</v>
      </c>
      <c r="AG31" s="27" t="s">
        <v>285</v>
      </c>
    </row>
    <row r="32" spans="1:33" s="7" customFormat="1" ht="18" customHeight="1">
      <c r="A32" s="12" t="s">
        <v>159</v>
      </c>
      <c r="B32" s="23" t="s">
        <v>165</v>
      </c>
      <c r="C32" s="1" t="s">
        <v>23</v>
      </c>
      <c r="D32" s="2" t="s">
        <v>19</v>
      </c>
      <c r="E32" s="66" t="s">
        <v>180</v>
      </c>
      <c r="F32" s="1" t="s">
        <v>44</v>
      </c>
      <c r="G32" s="65">
        <v>40933</v>
      </c>
      <c r="H32" s="9" t="s">
        <v>130</v>
      </c>
      <c r="I32" s="88" t="s">
        <v>231</v>
      </c>
      <c r="J32" s="88" t="s">
        <v>232</v>
      </c>
      <c r="K32" s="88" t="s">
        <v>230</v>
      </c>
      <c r="L32" s="28" t="s">
        <v>262</v>
      </c>
      <c r="M32" s="25">
        <v>40535</v>
      </c>
      <c r="N32" s="25" t="s">
        <v>134</v>
      </c>
      <c r="O32" s="72">
        <v>7450000</v>
      </c>
      <c r="P32" s="78">
        <v>0</v>
      </c>
      <c r="Q32" s="75">
        <v>2010</v>
      </c>
      <c r="R32" s="67">
        <v>40534</v>
      </c>
      <c r="S32" s="37">
        <v>2021181</v>
      </c>
      <c r="T32" s="35">
        <v>60923</v>
      </c>
      <c r="U32" s="36">
        <v>70824</v>
      </c>
      <c r="V32" s="12" t="s">
        <v>249</v>
      </c>
      <c r="W32" s="3">
        <v>43504</v>
      </c>
      <c r="X32" s="110">
        <v>822703</v>
      </c>
      <c r="Y32" s="98">
        <v>46938</v>
      </c>
      <c r="Z32" s="48" t="s">
        <v>250</v>
      </c>
      <c r="AA32" s="109">
        <v>46937</v>
      </c>
      <c r="AB32" s="22">
        <f t="shared" si="0"/>
        <v>381.06730769230768</v>
      </c>
      <c r="AC32" s="30">
        <f t="shared" si="1"/>
        <v>11.486236802413273</v>
      </c>
      <c r="AD32" s="191">
        <f t="shared" si="2"/>
        <v>13.352941176470589</v>
      </c>
      <c r="AE32" s="189" t="s">
        <v>284</v>
      </c>
      <c r="AF32" s="200">
        <v>2016</v>
      </c>
      <c r="AG32" s="27" t="s">
        <v>285</v>
      </c>
    </row>
    <row r="33" spans="1:33" s="7" customFormat="1" ht="18" customHeight="1" thickBot="1">
      <c r="A33" s="13" t="s">
        <v>160</v>
      </c>
      <c r="B33" s="24" t="s">
        <v>167</v>
      </c>
      <c r="C33" s="4" t="s">
        <v>23</v>
      </c>
      <c r="D33" s="5" t="s">
        <v>19</v>
      </c>
      <c r="E33" s="69" t="s">
        <v>181</v>
      </c>
      <c r="F33" s="4" t="s">
        <v>44</v>
      </c>
      <c r="G33" s="68">
        <v>40933</v>
      </c>
      <c r="H33" s="6" t="s">
        <v>130</v>
      </c>
      <c r="I33" s="89" t="s">
        <v>233</v>
      </c>
      <c r="J33" s="89" t="s">
        <v>234</v>
      </c>
      <c r="K33" s="89" t="s">
        <v>235</v>
      </c>
      <c r="L33" s="29" t="s">
        <v>266</v>
      </c>
      <c r="M33" s="26">
        <v>40584</v>
      </c>
      <c r="N33" s="26" t="s">
        <v>134</v>
      </c>
      <c r="O33" s="95">
        <v>7450000</v>
      </c>
      <c r="P33" s="104">
        <v>18503.849999999999</v>
      </c>
      <c r="Q33" s="76">
        <v>2011</v>
      </c>
      <c r="R33" s="70">
        <v>40563</v>
      </c>
      <c r="S33" s="38">
        <v>2221768</v>
      </c>
      <c r="T33" s="86">
        <v>64821</v>
      </c>
      <c r="U33" s="44">
        <v>60479</v>
      </c>
      <c r="V33" s="13" t="s">
        <v>249</v>
      </c>
      <c r="W33" s="17">
        <v>43581</v>
      </c>
      <c r="X33" s="112">
        <v>842212</v>
      </c>
      <c r="Y33" s="99">
        <v>46869</v>
      </c>
      <c r="Z33" s="13" t="s">
        <v>250</v>
      </c>
      <c r="AA33" s="17">
        <v>46868</v>
      </c>
      <c r="AB33" s="46">
        <f t="shared" si="0"/>
        <v>421.18824644549761</v>
      </c>
      <c r="AC33" s="47">
        <f t="shared" si="1"/>
        <v>12.288341232227488</v>
      </c>
      <c r="AD33" s="199">
        <f t="shared" si="2"/>
        <v>11.465213270142181</v>
      </c>
      <c r="AE33" s="190" t="s">
        <v>284</v>
      </c>
      <c r="AF33" s="202">
        <v>2016</v>
      </c>
      <c r="AG33" s="42" t="s">
        <v>285</v>
      </c>
    </row>
    <row r="34" spans="1:33" s="7" customFormat="1" ht="18" customHeight="1">
      <c r="A34" s="48" t="s">
        <v>161</v>
      </c>
      <c r="B34" s="23" t="s">
        <v>135</v>
      </c>
      <c r="C34" s="8" t="s">
        <v>171</v>
      </c>
      <c r="D34" s="51" t="s">
        <v>172</v>
      </c>
      <c r="E34" s="54" t="s">
        <v>271</v>
      </c>
      <c r="F34" s="49" t="s">
        <v>97</v>
      </c>
      <c r="G34" s="61">
        <v>39899</v>
      </c>
      <c r="H34" s="9" t="s">
        <v>130</v>
      </c>
      <c r="I34" s="90" t="s">
        <v>236</v>
      </c>
      <c r="J34" s="88" t="s">
        <v>237</v>
      </c>
      <c r="K34" s="88" t="s">
        <v>238</v>
      </c>
      <c r="L34" s="55" t="s">
        <v>267</v>
      </c>
      <c r="M34" s="25">
        <v>45470</v>
      </c>
      <c r="N34" s="25" t="s">
        <v>134</v>
      </c>
      <c r="O34" s="72">
        <v>26000000</v>
      </c>
      <c r="P34" s="103">
        <v>24463111.09</v>
      </c>
      <c r="Q34" s="75">
        <v>2024</v>
      </c>
      <c r="R34" s="16">
        <v>45467</v>
      </c>
      <c r="S34" s="34">
        <v>117615</v>
      </c>
      <c r="T34" s="59">
        <v>2604</v>
      </c>
      <c r="U34" s="60">
        <v>4706</v>
      </c>
      <c r="V34" s="48" t="s">
        <v>82</v>
      </c>
      <c r="W34" s="84" t="s">
        <v>82</v>
      </c>
      <c r="X34" s="110">
        <v>117615</v>
      </c>
      <c r="Y34" s="39">
        <v>47653</v>
      </c>
      <c r="Z34" s="107" t="s">
        <v>249</v>
      </c>
      <c r="AA34" s="71">
        <v>47652</v>
      </c>
      <c r="AB34" s="63">
        <f t="shared" si="0"/>
        <v>317.02156334231807</v>
      </c>
      <c r="AC34" s="64">
        <f t="shared" si="1"/>
        <v>7.0188679245283021</v>
      </c>
      <c r="AD34" s="198">
        <f t="shared" si="2"/>
        <v>12.684636118598382</v>
      </c>
      <c r="AE34" s="188" t="s">
        <v>284</v>
      </c>
      <c r="AF34" s="201">
        <v>2016</v>
      </c>
      <c r="AG34" s="141" t="s">
        <v>285</v>
      </c>
    </row>
    <row r="35" spans="1:33" s="7" customFormat="1" ht="18" customHeight="1">
      <c r="A35" s="12" t="s">
        <v>162</v>
      </c>
      <c r="B35" s="23" t="s">
        <v>136</v>
      </c>
      <c r="C35" s="8" t="s">
        <v>171</v>
      </c>
      <c r="D35" s="2" t="s">
        <v>172</v>
      </c>
      <c r="E35" s="66" t="s">
        <v>186</v>
      </c>
      <c r="F35" s="1" t="s">
        <v>97</v>
      </c>
      <c r="G35" s="3">
        <v>39899</v>
      </c>
      <c r="H35" s="9" t="s">
        <v>130</v>
      </c>
      <c r="I35" s="88" t="s">
        <v>239</v>
      </c>
      <c r="J35" s="88" t="s">
        <v>240</v>
      </c>
      <c r="K35" s="88" t="s">
        <v>241</v>
      </c>
      <c r="L35" s="55" t="s">
        <v>268</v>
      </c>
      <c r="M35" s="25">
        <v>45470</v>
      </c>
      <c r="N35" s="25" t="s">
        <v>134</v>
      </c>
      <c r="O35" s="72">
        <v>26000000</v>
      </c>
      <c r="P35" s="102">
        <v>24463111.09</v>
      </c>
      <c r="Q35" s="75">
        <v>2024</v>
      </c>
      <c r="R35" s="16">
        <v>45467</v>
      </c>
      <c r="S35" s="37">
        <v>142280</v>
      </c>
      <c r="T35" s="35">
        <v>3289</v>
      </c>
      <c r="U35" s="36">
        <v>3290</v>
      </c>
      <c r="V35" s="12" t="s">
        <v>82</v>
      </c>
      <c r="W35" s="10" t="s">
        <v>82</v>
      </c>
      <c r="X35" s="110">
        <v>142280</v>
      </c>
      <c r="Y35" s="39">
        <v>47653</v>
      </c>
      <c r="Z35" s="107" t="s">
        <v>249</v>
      </c>
      <c r="AA35" s="71">
        <v>47652</v>
      </c>
      <c r="AB35" s="22">
        <f t="shared" si="0"/>
        <v>383.50404312668462</v>
      </c>
      <c r="AC35" s="30">
        <f t="shared" si="1"/>
        <v>8.8652291105121286</v>
      </c>
      <c r="AD35" s="191">
        <f t="shared" si="2"/>
        <v>8.8679245283018862</v>
      </c>
      <c r="AE35" s="189" t="s">
        <v>284</v>
      </c>
      <c r="AF35" s="200">
        <v>2016</v>
      </c>
      <c r="AG35" s="27" t="s">
        <v>285</v>
      </c>
    </row>
    <row r="36" spans="1:33" s="7" customFormat="1" ht="18" customHeight="1">
      <c r="A36" s="12" t="s">
        <v>164</v>
      </c>
      <c r="B36" s="23" t="s">
        <v>137</v>
      </c>
      <c r="C36" s="8" t="s">
        <v>171</v>
      </c>
      <c r="D36" s="2" t="s">
        <v>172</v>
      </c>
      <c r="E36" s="66" t="s">
        <v>187</v>
      </c>
      <c r="F36" s="1" t="s">
        <v>97</v>
      </c>
      <c r="G36" s="3">
        <v>39899</v>
      </c>
      <c r="H36" s="9" t="s">
        <v>130</v>
      </c>
      <c r="I36" s="88" t="s">
        <v>242</v>
      </c>
      <c r="J36" s="88" t="s">
        <v>243</v>
      </c>
      <c r="K36" s="88" t="s">
        <v>244</v>
      </c>
      <c r="L36" s="55" t="s">
        <v>269</v>
      </c>
      <c r="M36" s="25">
        <v>45520</v>
      </c>
      <c r="N36" s="25" t="s">
        <v>134</v>
      </c>
      <c r="O36" s="72">
        <v>26000000</v>
      </c>
      <c r="P36" s="102">
        <v>24710833.32</v>
      </c>
      <c r="Q36" s="75">
        <v>2024</v>
      </c>
      <c r="R36" s="16">
        <v>45516</v>
      </c>
      <c r="S36" s="37">
        <v>125060</v>
      </c>
      <c r="T36" s="35">
        <v>2884</v>
      </c>
      <c r="U36" s="36">
        <v>2873</v>
      </c>
      <c r="V36" s="12" t="s">
        <v>82</v>
      </c>
      <c r="W36" s="10" t="s">
        <v>82</v>
      </c>
      <c r="X36" s="110">
        <v>125060</v>
      </c>
      <c r="Y36" s="39">
        <v>49163</v>
      </c>
      <c r="Z36" s="107" t="s">
        <v>82</v>
      </c>
      <c r="AA36" s="20" t="s">
        <v>82</v>
      </c>
      <c r="AB36" s="22">
        <f t="shared" si="0"/>
        <v>388.38509316770188</v>
      </c>
      <c r="AC36" s="30">
        <f t="shared" si="1"/>
        <v>8.9565217391304355</v>
      </c>
      <c r="AD36" s="191">
        <f t="shared" si="2"/>
        <v>8.9223602484472053</v>
      </c>
      <c r="AE36" s="189" t="s">
        <v>284</v>
      </c>
      <c r="AF36" s="200">
        <v>2016</v>
      </c>
      <c r="AG36" s="27" t="s">
        <v>285</v>
      </c>
    </row>
    <row r="37" spans="1:33" s="7" customFormat="1" ht="18" customHeight="1" thickBot="1">
      <c r="A37" s="13" t="s">
        <v>166</v>
      </c>
      <c r="B37" s="24" t="s">
        <v>138</v>
      </c>
      <c r="C37" s="82" t="s">
        <v>171</v>
      </c>
      <c r="D37" s="5" t="s">
        <v>172</v>
      </c>
      <c r="E37" s="69" t="s">
        <v>191</v>
      </c>
      <c r="F37" s="4" t="s">
        <v>42</v>
      </c>
      <c r="G37" s="41">
        <v>40847</v>
      </c>
      <c r="H37" s="6" t="s">
        <v>130</v>
      </c>
      <c r="I37" s="89" t="s">
        <v>245</v>
      </c>
      <c r="J37" s="89" t="s">
        <v>246</v>
      </c>
      <c r="K37" s="89" t="s">
        <v>247</v>
      </c>
      <c r="L37" s="29" t="s">
        <v>270</v>
      </c>
      <c r="M37" s="26">
        <v>45520</v>
      </c>
      <c r="N37" s="26" t="s">
        <v>134</v>
      </c>
      <c r="O37" s="101">
        <v>26000000</v>
      </c>
      <c r="P37" s="105">
        <v>24710833.32</v>
      </c>
      <c r="Q37" s="4">
        <v>2024</v>
      </c>
      <c r="R37" s="17">
        <v>45516</v>
      </c>
      <c r="S37" s="38">
        <v>108666</v>
      </c>
      <c r="T37" s="43">
        <v>2588</v>
      </c>
      <c r="U37" s="44">
        <v>2583</v>
      </c>
      <c r="V37" s="13" t="s">
        <v>82</v>
      </c>
      <c r="W37" s="45" t="s">
        <v>82</v>
      </c>
      <c r="X37" s="15">
        <v>108666</v>
      </c>
      <c r="Y37" s="40">
        <v>47702</v>
      </c>
      <c r="Z37" s="13" t="s">
        <v>249</v>
      </c>
      <c r="AA37" s="21">
        <v>47701</v>
      </c>
      <c r="AB37" s="46">
        <f t="shared" si="0"/>
        <v>337.47204968944101</v>
      </c>
      <c r="AC37" s="47">
        <f t="shared" si="1"/>
        <v>8.037267080745341</v>
      </c>
      <c r="AD37" s="194">
        <f t="shared" si="2"/>
        <v>8.0217391304347831</v>
      </c>
      <c r="AE37" s="190" t="s">
        <v>284</v>
      </c>
      <c r="AF37" s="202">
        <v>2016</v>
      </c>
      <c r="AG37" s="42" t="s">
        <v>285</v>
      </c>
    </row>
    <row r="38" spans="1:33" s="7" customFormat="1" ht="18" customHeight="1">
      <c r="A38" s="96" t="s">
        <v>168</v>
      </c>
      <c r="B38" s="138" t="s">
        <v>199</v>
      </c>
      <c r="C38" s="139" t="s">
        <v>173</v>
      </c>
      <c r="D38" s="140" t="s">
        <v>183</v>
      </c>
      <c r="E38" s="170">
        <v>418</v>
      </c>
      <c r="F38" s="139" t="s">
        <v>179</v>
      </c>
      <c r="G38" s="171">
        <v>41453</v>
      </c>
      <c r="H38" s="143" t="s">
        <v>130</v>
      </c>
      <c r="I38" s="172" t="s">
        <v>200</v>
      </c>
      <c r="J38" s="172" t="s">
        <v>201</v>
      </c>
      <c r="K38" s="172" t="s">
        <v>202</v>
      </c>
      <c r="L38" s="144" t="s">
        <v>265</v>
      </c>
      <c r="M38" s="145">
        <v>40527</v>
      </c>
      <c r="N38" s="145" t="s">
        <v>134</v>
      </c>
      <c r="O38" s="173">
        <v>7288210.2300000004</v>
      </c>
      <c r="P38" s="173">
        <v>1663591.35</v>
      </c>
      <c r="Q38" s="148" t="s">
        <v>274</v>
      </c>
      <c r="R38" s="174">
        <v>41977</v>
      </c>
      <c r="S38" s="149">
        <v>3880255</v>
      </c>
      <c r="T38" s="175" t="s">
        <v>82</v>
      </c>
      <c r="U38" s="176" t="s">
        <v>82</v>
      </c>
      <c r="V38" s="96" t="s">
        <v>250</v>
      </c>
      <c r="W38" s="142">
        <v>45483</v>
      </c>
      <c r="X38" s="151">
        <v>84915</v>
      </c>
      <c r="Y38" s="114">
        <v>46943</v>
      </c>
      <c r="Z38" s="96" t="s">
        <v>278</v>
      </c>
      <c r="AA38" s="177">
        <v>46944</v>
      </c>
      <c r="AB38" s="152">
        <f t="shared" si="0"/>
        <v>1004.98704998705</v>
      </c>
      <c r="AC38" s="153" t="s">
        <v>82</v>
      </c>
      <c r="AD38" s="193" t="s">
        <v>82</v>
      </c>
      <c r="AE38" s="188" t="s">
        <v>284</v>
      </c>
      <c r="AF38" s="201">
        <v>2016</v>
      </c>
      <c r="AG38" s="141" t="s">
        <v>285</v>
      </c>
    </row>
    <row r="39" spans="1:33" s="7" customFormat="1" ht="18" customHeight="1" thickBot="1">
      <c r="A39" s="13" t="s">
        <v>170</v>
      </c>
      <c r="B39" s="178" t="s">
        <v>169</v>
      </c>
      <c r="C39" s="179" t="s">
        <v>173</v>
      </c>
      <c r="D39" s="180" t="s">
        <v>183</v>
      </c>
      <c r="E39" s="181" t="s">
        <v>174</v>
      </c>
      <c r="F39" s="179" t="s">
        <v>179</v>
      </c>
      <c r="G39" s="182">
        <v>41453</v>
      </c>
      <c r="H39" s="6" t="s">
        <v>130</v>
      </c>
      <c r="I39" s="183" t="s">
        <v>203</v>
      </c>
      <c r="J39" s="183" t="s">
        <v>204</v>
      </c>
      <c r="K39" s="183" t="s">
        <v>205</v>
      </c>
      <c r="L39" s="184" t="s">
        <v>264</v>
      </c>
      <c r="M39" s="26">
        <v>40526</v>
      </c>
      <c r="N39" s="26" t="s">
        <v>134</v>
      </c>
      <c r="O39" s="105">
        <v>7365259.4299999997</v>
      </c>
      <c r="P39" s="105">
        <v>1662885.14</v>
      </c>
      <c r="Q39" s="76" t="s">
        <v>274</v>
      </c>
      <c r="R39" s="70">
        <v>41990</v>
      </c>
      <c r="S39" s="38">
        <v>3544667</v>
      </c>
      <c r="T39" s="185" t="s">
        <v>82</v>
      </c>
      <c r="U39" s="186" t="s">
        <v>82</v>
      </c>
      <c r="V39" s="13" t="s">
        <v>250</v>
      </c>
      <c r="W39" s="41">
        <v>45453</v>
      </c>
      <c r="X39" s="15">
        <v>78816</v>
      </c>
      <c r="Y39" s="40">
        <v>46913</v>
      </c>
      <c r="Z39" s="13" t="s">
        <v>278</v>
      </c>
      <c r="AA39" s="187">
        <v>46914</v>
      </c>
      <c r="AB39" s="46">
        <f t="shared" si="0"/>
        <v>921.17125779625781</v>
      </c>
      <c r="AC39" s="47" t="s">
        <v>82</v>
      </c>
      <c r="AD39" s="194" t="s">
        <v>82</v>
      </c>
      <c r="AE39" s="190" t="s">
        <v>284</v>
      </c>
      <c r="AF39" s="202">
        <v>2016</v>
      </c>
      <c r="AG39" s="42" t="s">
        <v>285</v>
      </c>
    </row>
    <row r="40" spans="1:33" s="32" customFormat="1" ht="14.4" hidden="1" thickBot="1">
      <c r="A40" s="161" t="s">
        <v>123</v>
      </c>
      <c r="B40" s="162"/>
      <c r="C40" s="162" t="s">
        <v>118</v>
      </c>
      <c r="D40" s="162"/>
      <c r="E40" s="163"/>
      <c r="F40" s="162"/>
      <c r="G40" s="162"/>
      <c r="H40" s="162"/>
      <c r="I40" s="162"/>
      <c r="J40" s="162"/>
      <c r="K40" s="162"/>
      <c r="L40" s="161"/>
      <c r="M40" s="162"/>
      <c r="N40" s="162"/>
      <c r="O40" s="106">
        <f>SUM(O7:O39)</f>
        <v>322899207.78000003</v>
      </c>
      <c r="P40" s="106">
        <f>SUM(P7:P39)</f>
        <v>142249460.77999997</v>
      </c>
      <c r="Q40" s="374"/>
      <c r="R40" s="375"/>
      <c r="S40" s="164">
        <f>SUM(S7:S39)</f>
        <v>52277774</v>
      </c>
      <c r="T40" s="164">
        <f t="shared" ref="T40:U40" si="3">SUM(T7:T39)</f>
        <v>1734669</v>
      </c>
      <c r="U40" s="164">
        <f t="shared" si="3"/>
        <v>1363545</v>
      </c>
      <c r="V40" s="165"/>
      <c r="W40" s="165"/>
      <c r="X40" s="165"/>
      <c r="Y40" s="166"/>
      <c r="Z40" s="165"/>
      <c r="AA40" s="165"/>
      <c r="AB40" s="167">
        <f t="shared" ref="AB40:AD40" si="4">AVERAGE(AB18:AB27,AB31:AB33)</f>
        <v>348.56633903895363</v>
      </c>
      <c r="AC40" s="168">
        <f t="shared" si="4"/>
        <v>13.124190353749869</v>
      </c>
      <c r="AD40" s="169">
        <f t="shared" si="4"/>
        <v>13.276981400243255</v>
      </c>
    </row>
    <row r="43" spans="1:33" ht="25.2" customHeight="1" thickBot="1">
      <c r="A43" s="403" t="s">
        <v>292</v>
      </c>
      <c r="B43" s="403"/>
      <c r="C43" s="403"/>
      <c r="D43" s="403"/>
      <c r="E43" s="403"/>
      <c r="F43" s="403"/>
      <c r="G43" s="403"/>
      <c r="H43" s="403"/>
      <c r="I43" s="403"/>
      <c r="J43" s="403"/>
      <c r="K43" s="403"/>
      <c r="L43" s="403"/>
      <c r="M43" s="403"/>
      <c r="N43" s="403"/>
      <c r="O43" s="403"/>
      <c r="P43" s="403"/>
      <c r="Q43" s="403"/>
      <c r="R43" s="403"/>
      <c r="AB43" s="206"/>
      <c r="AC43" s="206"/>
      <c r="AD43" s="206"/>
      <c r="AE43" s="207"/>
      <c r="AF43" s="207"/>
      <c r="AG43" s="207"/>
    </row>
    <row r="44" spans="1:33" ht="42" customHeight="1">
      <c r="A44" s="345" t="s">
        <v>0</v>
      </c>
      <c r="B44" s="342" t="s">
        <v>117</v>
      </c>
      <c r="C44" s="342" t="s">
        <v>24</v>
      </c>
      <c r="D44" s="342" t="s">
        <v>81</v>
      </c>
      <c r="E44" s="405" t="s">
        <v>96</v>
      </c>
      <c r="F44" s="345" t="s">
        <v>41</v>
      </c>
      <c r="G44" s="342" t="s">
        <v>43</v>
      </c>
      <c r="H44" s="342" t="s">
        <v>119</v>
      </c>
      <c r="I44" s="342" t="s">
        <v>78</v>
      </c>
      <c r="J44" s="342" t="s">
        <v>80</v>
      </c>
      <c r="K44" s="348" t="s">
        <v>79</v>
      </c>
      <c r="L44" s="331" t="s">
        <v>306</v>
      </c>
      <c r="M44" s="348" t="s">
        <v>116</v>
      </c>
      <c r="N44" s="393" t="s">
        <v>305</v>
      </c>
      <c r="O44" s="388" t="s">
        <v>129</v>
      </c>
      <c r="P44" s="390"/>
      <c r="Q44" s="396" t="s">
        <v>196</v>
      </c>
      <c r="R44" s="397"/>
      <c r="S44" s="393" t="s">
        <v>287</v>
      </c>
      <c r="T44" s="400" t="s">
        <v>115</v>
      </c>
      <c r="U44" s="351" t="s">
        <v>276</v>
      </c>
      <c r="V44" s="398"/>
      <c r="W44" s="388" t="s">
        <v>286</v>
      </c>
      <c r="X44" s="389"/>
      <c r="Y44" s="390"/>
      <c r="Z44" s="378" t="s">
        <v>279</v>
      </c>
      <c r="AA44" s="380"/>
      <c r="AB44" s="211"/>
      <c r="AC44" s="206"/>
      <c r="AD44" s="206"/>
      <c r="AE44" s="207"/>
      <c r="AF44" s="207"/>
      <c r="AG44" s="207"/>
    </row>
    <row r="45" spans="1:33" ht="20.399999999999999" customHeight="1">
      <c r="A45" s="346"/>
      <c r="B45" s="343"/>
      <c r="C45" s="343"/>
      <c r="D45" s="343"/>
      <c r="E45" s="406"/>
      <c r="F45" s="346"/>
      <c r="G45" s="343"/>
      <c r="H45" s="343"/>
      <c r="I45" s="343"/>
      <c r="J45" s="343"/>
      <c r="K45" s="349"/>
      <c r="L45" s="332"/>
      <c r="M45" s="349"/>
      <c r="N45" s="394"/>
      <c r="O45" s="334" t="s">
        <v>290</v>
      </c>
      <c r="P45" s="336" t="s">
        <v>289</v>
      </c>
      <c r="Q45" s="338" t="s">
        <v>128</v>
      </c>
      <c r="R45" s="340" t="s">
        <v>288</v>
      </c>
      <c r="S45" s="394"/>
      <c r="T45" s="401"/>
      <c r="U45" s="353"/>
      <c r="V45" s="399"/>
      <c r="W45" s="381" t="s">
        <v>110</v>
      </c>
      <c r="X45" s="391" t="s">
        <v>124</v>
      </c>
      <c r="Y45" s="392"/>
      <c r="Z45" s="381" t="s">
        <v>280</v>
      </c>
      <c r="AA45" s="385" t="s">
        <v>309</v>
      </c>
      <c r="AB45" s="206"/>
      <c r="AC45" s="206"/>
      <c r="AD45" s="206"/>
      <c r="AE45" s="207"/>
      <c r="AF45" s="207"/>
      <c r="AG45" s="207"/>
    </row>
    <row r="46" spans="1:33" ht="25.2" customHeight="1">
      <c r="A46" s="347"/>
      <c r="B46" s="344"/>
      <c r="C46" s="344"/>
      <c r="D46" s="344"/>
      <c r="E46" s="407"/>
      <c r="F46" s="347"/>
      <c r="G46" s="344"/>
      <c r="H46" s="344"/>
      <c r="I46" s="344"/>
      <c r="J46" s="344"/>
      <c r="K46" s="350"/>
      <c r="L46" s="333"/>
      <c r="M46" s="350"/>
      <c r="N46" s="395"/>
      <c r="O46" s="335"/>
      <c r="P46" s="337"/>
      <c r="Q46" s="339"/>
      <c r="R46" s="341"/>
      <c r="S46" s="395"/>
      <c r="T46" s="402"/>
      <c r="U46" s="245" t="s">
        <v>109</v>
      </c>
      <c r="V46" s="246" t="s">
        <v>1</v>
      </c>
      <c r="W46" s="382"/>
      <c r="X46" s="240" t="s">
        <v>125</v>
      </c>
      <c r="Y46" s="241" t="s">
        <v>126</v>
      </c>
      <c r="Z46" s="382"/>
      <c r="AA46" s="386"/>
      <c r="AB46" s="206"/>
      <c r="AC46" s="206"/>
      <c r="AD46" s="206"/>
      <c r="AE46" s="207"/>
      <c r="AF46" s="207"/>
      <c r="AG46" s="207"/>
    </row>
    <row r="47" spans="1:33" ht="14.4" thickBot="1">
      <c r="A47" s="230">
        <v>1</v>
      </c>
      <c r="B47" s="231">
        <v>2</v>
      </c>
      <c r="C47" s="231">
        <v>3</v>
      </c>
      <c r="D47" s="231">
        <v>4</v>
      </c>
      <c r="E47" s="249">
        <v>5</v>
      </c>
      <c r="F47" s="230">
        <v>6</v>
      </c>
      <c r="G47" s="231">
        <v>7</v>
      </c>
      <c r="H47" s="231">
        <v>8</v>
      </c>
      <c r="I47" s="231">
        <v>9</v>
      </c>
      <c r="J47" s="231">
        <v>10</v>
      </c>
      <c r="K47" s="250">
        <v>11</v>
      </c>
      <c r="L47" s="249">
        <v>12</v>
      </c>
      <c r="M47" s="234">
        <v>13</v>
      </c>
      <c r="N47" s="235">
        <v>14</v>
      </c>
      <c r="O47" s="236" t="s">
        <v>293</v>
      </c>
      <c r="P47" s="237" t="s">
        <v>294</v>
      </c>
      <c r="Q47" s="93" t="s">
        <v>295</v>
      </c>
      <c r="R47" s="94" t="s">
        <v>296</v>
      </c>
      <c r="S47" s="238">
        <v>17</v>
      </c>
      <c r="T47" s="115">
        <v>18</v>
      </c>
      <c r="U47" s="247" t="s">
        <v>111</v>
      </c>
      <c r="V47" s="248" t="s">
        <v>112</v>
      </c>
      <c r="W47" s="242" t="s">
        <v>113</v>
      </c>
      <c r="X47" s="239" t="s">
        <v>114</v>
      </c>
      <c r="Y47" s="244" t="s">
        <v>127</v>
      </c>
      <c r="Z47" s="242" t="s">
        <v>282</v>
      </c>
      <c r="AA47" s="244" t="s">
        <v>283</v>
      </c>
      <c r="AB47" s="206"/>
      <c r="AC47" s="206"/>
      <c r="AD47" s="206"/>
      <c r="AE47" s="207"/>
      <c r="AF47" s="207"/>
      <c r="AG47" s="207"/>
    </row>
    <row r="48" spans="1:33">
      <c r="A48" s="12" t="s">
        <v>2</v>
      </c>
      <c r="B48" s="23"/>
      <c r="C48" s="8"/>
      <c r="D48" s="2"/>
      <c r="E48" s="212"/>
      <c r="F48" s="12"/>
      <c r="G48" s="3"/>
      <c r="H48" s="9"/>
      <c r="I48" s="9"/>
      <c r="J48" s="9"/>
      <c r="K48" s="27"/>
      <c r="L48" s="215"/>
      <c r="M48" s="25"/>
      <c r="N48" s="25"/>
      <c r="O48" s="72"/>
      <c r="P48" s="78"/>
      <c r="Q48" s="75"/>
      <c r="R48" s="16"/>
      <c r="S48" s="37"/>
      <c r="T48" s="35"/>
      <c r="U48" s="218"/>
      <c r="V48" s="148"/>
      <c r="W48" s="224"/>
      <c r="X48" s="219"/>
      <c r="Y48" s="225"/>
      <c r="Z48" s="223"/>
      <c r="AA48" s="97"/>
      <c r="AB48" s="208"/>
      <c r="AC48" s="208"/>
      <c r="AD48" s="208"/>
      <c r="AE48" s="209"/>
      <c r="AF48" s="209"/>
      <c r="AG48" s="210"/>
    </row>
    <row r="49" spans="1:33">
      <c r="A49" s="12" t="s">
        <v>3</v>
      </c>
      <c r="B49" s="23"/>
      <c r="C49" s="1"/>
      <c r="D49" s="2"/>
      <c r="E49" s="213"/>
      <c r="F49" s="12"/>
      <c r="G49" s="3"/>
      <c r="H49" s="9"/>
      <c r="I49" s="9"/>
      <c r="J49" s="9"/>
      <c r="K49" s="27"/>
      <c r="L49" s="215"/>
      <c r="M49" s="25"/>
      <c r="N49" s="25"/>
      <c r="O49" s="72"/>
      <c r="P49" s="78"/>
      <c r="Q49" s="75"/>
      <c r="R49" s="16"/>
      <c r="S49" s="37"/>
      <c r="T49" s="35"/>
      <c r="U49" s="220"/>
      <c r="V49" s="75"/>
      <c r="W49" s="226"/>
      <c r="X49" s="217"/>
      <c r="Y49" s="227"/>
      <c r="Z49" s="8"/>
      <c r="AA49" s="16"/>
      <c r="AB49" s="208"/>
      <c r="AC49" s="208"/>
      <c r="AD49" s="208"/>
      <c r="AE49" s="209"/>
      <c r="AF49" s="209"/>
      <c r="AG49" s="210"/>
    </row>
    <row r="50" spans="1:33" ht="14.4" thickBot="1">
      <c r="A50" s="13" t="s">
        <v>4</v>
      </c>
      <c r="B50" s="24"/>
      <c r="C50" s="82"/>
      <c r="D50" s="5"/>
      <c r="E50" s="214"/>
      <c r="F50" s="13"/>
      <c r="G50" s="41"/>
      <c r="H50" s="6"/>
      <c r="I50" s="6"/>
      <c r="J50" s="6"/>
      <c r="K50" s="42"/>
      <c r="L50" s="216"/>
      <c r="M50" s="26"/>
      <c r="N50" s="26"/>
      <c r="O50" s="73"/>
      <c r="P50" s="79"/>
      <c r="Q50" s="76"/>
      <c r="R50" s="17"/>
      <c r="S50" s="154"/>
      <c r="T50" s="43"/>
      <c r="U50" s="221"/>
      <c r="V50" s="76"/>
      <c r="W50" s="228"/>
      <c r="X50" s="222"/>
      <c r="Y50" s="229"/>
      <c r="Z50" s="82"/>
      <c r="AA50" s="17"/>
      <c r="AB50" s="208"/>
      <c r="AC50" s="208"/>
      <c r="AD50" s="208"/>
      <c r="AE50" s="209"/>
      <c r="AF50" s="209"/>
      <c r="AG50" s="210"/>
    </row>
    <row r="51" spans="1:33">
      <c r="AB51" s="206"/>
      <c r="AC51" s="206"/>
      <c r="AD51" s="206"/>
      <c r="AE51" s="207"/>
      <c r="AF51" s="207"/>
      <c r="AG51" s="207"/>
    </row>
  </sheetData>
  <autoFilter ref="A6:AD40" xr:uid="{00000000-0009-0000-0000-000000000000}">
    <filterColumn colId="18">
      <filters blank="1">
        <filter val="2 441 578"/>
      </filters>
    </filterColumn>
  </autoFilter>
  <mergeCells count="67">
    <mergeCell ref="A43:R43"/>
    <mergeCell ref="A2:R2"/>
    <mergeCell ref="W45:W46"/>
    <mergeCell ref="X45:Y45"/>
    <mergeCell ref="Z45:Z46"/>
    <mergeCell ref="A44:A46"/>
    <mergeCell ref="B44:B46"/>
    <mergeCell ref="C44:C46"/>
    <mergeCell ref="D44:D46"/>
    <mergeCell ref="E44:E46"/>
    <mergeCell ref="X3:X5"/>
    <mergeCell ref="A3:A5"/>
    <mergeCell ref="V4:V5"/>
    <mergeCell ref="O4:O5"/>
    <mergeCell ref="I3:I5"/>
    <mergeCell ref="K3:K5"/>
    <mergeCell ref="AA45:AA46"/>
    <mergeCell ref="M44:M46"/>
    <mergeCell ref="N44:N46"/>
    <mergeCell ref="O44:P44"/>
    <mergeCell ref="Q44:R44"/>
    <mergeCell ref="Z44:AA44"/>
    <mergeCell ref="W44:Y44"/>
    <mergeCell ref="U44:V45"/>
    <mergeCell ref="T44:T46"/>
    <mergeCell ref="S44:S46"/>
    <mergeCell ref="AE3:AG3"/>
    <mergeCell ref="AE4:AE5"/>
    <mergeCell ref="AF4:AF5"/>
    <mergeCell ref="AG4:AG5"/>
    <mergeCell ref="AB4:AB5"/>
    <mergeCell ref="AB3:AD3"/>
    <mergeCell ref="AC4:AD4"/>
    <mergeCell ref="Q40:R40"/>
    <mergeCell ref="B3:B5"/>
    <mergeCell ref="D3:D5"/>
    <mergeCell ref="F3:F5"/>
    <mergeCell ref="H3:H5"/>
    <mergeCell ref="C3:C5"/>
    <mergeCell ref="N3:N5"/>
    <mergeCell ref="G3:G5"/>
    <mergeCell ref="E3:E5"/>
    <mergeCell ref="P4:P5"/>
    <mergeCell ref="Z3:AA4"/>
    <mergeCell ref="T4:T5"/>
    <mergeCell ref="L3:L5"/>
    <mergeCell ref="J3:J5"/>
    <mergeCell ref="U4:U5"/>
    <mergeCell ref="W4:W5"/>
    <mergeCell ref="Y3:Y5"/>
    <mergeCell ref="V3:W3"/>
    <mergeCell ref="M3:M5"/>
    <mergeCell ref="R3:R5"/>
    <mergeCell ref="T3:U3"/>
    <mergeCell ref="Q3:Q5"/>
    <mergeCell ref="S3:S5"/>
    <mergeCell ref="I44:I46"/>
    <mergeCell ref="H44:H46"/>
    <mergeCell ref="G44:G46"/>
    <mergeCell ref="F44:F46"/>
    <mergeCell ref="K44:K46"/>
    <mergeCell ref="J44:J46"/>
    <mergeCell ref="L44:L46"/>
    <mergeCell ref="O45:O46"/>
    <mergeCell ref="P45:P46"/>
    <mergeCell ref="Q45:Q46"/>
    <mergeCell ref="R45:R46"/>
  </mergeCells>
  <phoneticPr fontId="1" type="noConversion"/>
  <printOptions horizontalCentered="1"/>
  <pageMargins left="0.35433070866141736" right="0.35433070866141736" top="0.78740157480314965" bottom="0.78740157480314965" header="0.43307086614173229" footer="0.39370078740157483"/>
  <pageSetup paperSize="8" scale="45" orientation="landscape" r:id="rId1"/>
  <headerFooter alignWithMargins="0">
    <oddHeader>&amp;A</oddHeader>
    <oddFooter>Strona &amp;P z &amp;N</oddFooter>
  </headerFooter>
  <colBreaks count="3" manualBreakCount="3">
    <brk id="4" max="1048575" man="1"/>
    <brk id="16" max="1048575" man="1"/>
    <brk id="25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17a</vt:lpstr>
      <vt:lpstr>'Zał. 17a'!Tytuły_wydruku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Gruchała</dc:creator>
  <cp:lastModifiedBy>Otta Damian</cp:lastModifiedBy>
  <cp:lastPrinted>2025-10-06T08:19:33Z</cp:lastPrinted>
  <dcterms:created xsi:type="dcterms:W3CDTF">2010-07-09T11:43:12Z</dcterms:created>
  <dcterms:modified xsi:type="dcterms:W3CDTF">2025-10-06T08:31:56Z</dcterms:modified>
  <cp:contentStatus>2015-07-13</cp:contentStatus>
</cp:coreProperties>
</file>